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1"/>
  </bookViews>
  <sheets>
    <sheet name="acc" sheetId="1" r:id="rId1"/>
    <sheet name="equity" sheetId="2" r:id="rId2"/>
  </sheets>
  <externalReferences>
    <externalReference r:id="rId5"/>
    <externalReference r:id="rId6"/>
  </externalReferences>
  <definedNames>
    <definedName name="_xlnm.Print_Area" localSheetId="0">'acc'!$A$1:$L$180</definedName>
  </definedNames>
  <calcPr fullCalcOnLoad="1"/>
</workbook>
</file>

<file path=xl/sharedStrings.xml><?xml version="1.0" encoding="utf-8"?>
<sst xmlns="http://schemas.openxmlformats.org/spreadsheetml/2006/main" count="191" uniqueCount="132">
  <si>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</si>
  <si>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</si>
  <si>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</si>
  <si>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</si>
  <si>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</si>
  <si>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</si>
  <si>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</si>
  <si>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</si>
  <si>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</si>
  <si>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</si>
  <si>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</si>
  <si>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</si>
  <si>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</si>
  <si>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</si>
  <si>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</si>
  <si>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</si>
  <si>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</si>
  <si>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</si>
  <si>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</si>
  <si>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</si>
  <si>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</si>
  <si>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</si>
  <si>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</si>
  <si>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</si>
  <si>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</si>
  <si>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</si>
  <si>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</si>
  <si>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</si>
  <si>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</si>
  <si>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</si>
  <si>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</si>
  <si>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</si>
  <si>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</si>
  <si>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</si>
  <si>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Issue of shares</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</si>
  <si>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</si>
  <si>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</si>
  <si>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</si>
  <si>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</si>
  <si>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</si>
  <si>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</si>
  <si>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</si>
  <si>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</si>
  <si>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</si>
  <si>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</si>
  <si>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</si>
  <si>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</si>
  <si>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</si>
  <si>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</si>
  <si>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</si>
  <si>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</si>
  <si>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</si>
  <si>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Financing activities</t>
  </si>
  <si>
    <t>Proceeds from issuance of shares</t>
  </si>
  <si>
    <t>Net cash flow from financing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</si>
  <si>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</si>
  <si>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</si>
  <si>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</si>
  <si>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</si>
  <si>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</si>
  <si>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</si>
  <si>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</si>
  <si>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</si>
  <si>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</si>
  <si>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</si>
  <si>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</si>
  <si>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</si>
  <si>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</si>
  <si>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</si>
  <si>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</si>
  <si>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 written off</t>
  </si>
  <si>
    <t>(Note)</t>
  </si>
  <si>
    <t>- net gain on disposal</t>
  </si>
  <si>
    <t>Warrants</t>
  </si>
  <si>
    <t>reserve</t>
  </si>
  <si>
    <t>Expenses for extension of warrants</t>
  </si>
  <si>
    <t>Warrants reserve</t>
  </si>
  <si>
    <t>Dividend paid</t>
  </si>
  <si>
    <t>Dividend for the financial year</t>
  </si>
  <si>
    <t>At 1 July 2006</t>
  </si>
  <si>
    <t>Attributable to:</t>
  </si>
  <si>
    <t>- Minority interests</t>
  </si>
  <si>
    <t>Profit for the period</t>
  </si>
  <si>
    <t>Total equity</t>
  </si>
  <si>
    <t>Shareholders' equity</t>
  </si>
  <si>
    <t>equity</t>
  </si>
  <si>
    <t>Minority</t>
  </si>
  <si>
    <t>interests</t>
  </si>
  <si>
    <t>Net assets per share (RM)</t>
  </si>
  <si>
    <t>Proceeds from extension of warrants</t>
  </si>
  <si>
    <t>Tax refund</t>
  </si>
  <si>
    <t>ended 30 June 2006</t>
  </si>
  <si>
    <t>30.06.07</t>
  </si>
  <si>
    <t>At 1 July 2007</t>
  </si>
  <si>
    <t>Taxation</t>
  </si>
  <si>
    <t>- Equity holders of the Company</t>
  </si>
  <si>
    <t>- Basic (sen)</t>
  </si>
  <si>
    <t>- Diluted (sen)</t>
  </si>
  <si>
    <t>Non-current assets</t>
  </si>
  <si>
    <t>Goodwill on consolidation</t>
  </si>
  <si>
    <t>Prepaid land lease payments</t>
  </si>
  <si>
    <t>Tax payable</t>
  </si>
  <si>
    <t>Capital and reserves attributable to equity holders of the Company</t>
  </si>
  <si>
    <t>Non-current liabilities</t>
  </si>
  <si>
    <t>Deferred tax liabilities</t>
  </si>
  <si>
    <t>Finance lease liabilities</t>
  </si>
  <si>
    <t>Attributable to equity holders of the Company</t>
  </si>
  <si>
    <t>Finance lease principal payments</t>
  </si>
  <si>
    <t>Interest expense</t>
  </si>
  <si>
    <t>Dividend paid by subsidiaries to minority shareholders</t>
  </si>
  <si>
    <t>Interest paid</t>
  </si>
  <si>
    <t>Interest received</t>
  </si>
  <si>
    <t>(Placement), net of withdrawal of fixed deposits</t>
  </si>
  <si>
    <t>pledged as security</t>
  </si>
  <si>
    <t>Repayment of term loan</t>
  </si>
  <si>
    <t>ended 30 June 2007</t>
  </si>
  <si>
    <t>Cash flow from operations</t>
  </si>
  <si>
    <t>Effects of currency translation differences</t>
  </si>
  <si>
    <t>N/A</t>
  </si>
  <si>
    <t>capital</t>
  </si>
  <si>
    <t>Expiry of unexercised warrants</t>
  </si>
  <si>
    <t>Interim Report for the three months ended 31 March 2008</t>
  </si>
  <si>
    <t>9 months ended</t>
  </si>
  <si>
    <t>31.03.08</t>
  </si>
  <si>
    <t>31.03.07</t>
  </si>
  <si>
    <t>Net unrealised (gain)/loss on foreign exchange</t>
  </si>
  <si>
    <t>At 31 March 2007</t>
  </si>
  <si>
    <t>At 31 March 2008</t>
  </si>
  <si>
    <t>Profit/(loss) before tax</t>
  </si>
  <si>
    <t>Profit/(loss) for the period</t>
  </si>
  <si>
    <t>Earnings/(loss) per share</t>
  </si>
  <si>
    <t>(statement of changes in equity)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</si>
</sst>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 numFmtId="185" formatCode="#,##0.000_);\(#,##0.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78" fontId="3" fillId="0" borderId="0" xfId="0" applyNumberFormat="1" applyFont="1" applyFill="1" applyAlignment="1">
      <alignment/>
    </xf>
    <xf numFmtId="178" fontId="3" fillId="0" borderId="2" xfId="0" applyNumberFormat="1" applyFont="1" applyFill="1" applyBorder="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3" xfId="0" applyNumberFormat="1" applyFont="1" applyFill="1" applyBorder="1" applyAlignment="1">
      <alignment horizontal="right"/>
    </xf>
    <xf numFmtId="178" fontId="3" fillId="0" borderId="0" xfId="0" applyNumberFormat="1" applyFont="1" applyFill="1" applyAlignment="1">
      <alignmen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84" fontId="3" fillId="0" borderId="0" xfId="0" applyNumberFormat="1" applyFont="1" applyBorder="1" applyAlignment="1">
      <alignment horizontal="right"/>
    </xf>
    <xf numFmtId="180" fontId="3" fillId="0" borderId="0" xfId="0" applyNumberFormat="1" applyFont="1" applyAlignment="1">
      <alignment horizontal="center"/>
    </xf>
    <xf numFmtId="184" fontId="3" fillId="0" borderId="1" xfId="0" applyNumberFormat="1" applyFont="1" applyBorder="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714375</xdr:colOff>
      <xdr:row>0</xdr:row>
      <xdr:rowOff>0</xdr:rowOff>
    </xdr:to>
    <xdr:sp>
      <xdr:nvSpPr>
        <xdr:cNvPr id="1" name="Text 8"/>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143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20</xdr:col>
      <xdr:colOff>19050</xdr:colOff>
      <xdr:row>0</xdr:row>
      <xdr:rowOff>0</xdr:rowOff>
    </xdr:to>
    <xdr:sp>
      <xdr:nvSpPr>
        <xdr:cNvPr id="3" name="Text 26"/>
        <xdr:cNvSpPr txBox="1">
          <a:spLocks noChangeArrowheads="1"/>
        </xdr:cNvSpPr>
      </xdr:nvSpPr>
      <xdr:spPr>
        <a:xfrm>
          <a:off x="247650" y="0"/>
          <a:ext cx="8734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20</xdr:col>
      <xdr:colOff>19050</xdr:colOff>
      <xdr:row>0</xdr:row>
      <xdr:rowOff>0</xdr:rowOff>
    </xdr:to>
    <xdr:sp>
      <xdr:nvSpPr>
        <xdr:cNvPr id="7" name="Text 35"/>
        <xdr:cNvSpPr txBox="1">
          <a:spLocks noChangeArrowheads="1"/>
        </xdr:cNvSpPr>
      </xdr:nvSpPr>
      <xdr:spPr>
        <a:xfrm>
          <a:off x="476250" y="0"/>
          <a:ext cx="85058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59245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20</xdr:col>
      <xdr:colOff>38100</xdr:colOff>
      <xdr:row>0</xdr:row>
      <xdr:rowOff>0</xdr:rowOff>
    </xdr:to>
    <xdr:sp>
      <xdr:nvSpPr>
        <xdr:cNvPr id="9" name="Text 46"/>
        <xdr:cNvSpPr txBox="1">
          <a:spLocks noChangeArrowheads="1"/>
        </xdr:cNvSpPr>
      </xdr:nvSpPr>
      <xdr:spPr>
        <a:xfrm>
          <a:off x="38100" y="0"/>
          <a:ext cx="8963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bk\mgt%20report\mar%2008\PDZ4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bk\mgt%20report\Mar%2008\GBS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DZ402"/>
      <sheetName val="A-E"/>
      <sheetName val="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BS402"/>
      <sheetName val="A to J"/>
      <sheetName val="INTER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1"/>
  <sheetViews>
    <sheetView workbookViewId="0" topLeftCell="A159">
      <selection activeCell="J168" sqref="J168"/>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121</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3" t="s">
        <v>2</v>
      </c>
      <c r="G5" s="53"/>
      <c r="H5" s="53"/>
      <c r="I5" s="53"/>
      <c r="J5" s="53"/>
      <c r="K5" s="53"/>
      <c r="L5" s="53"/>
    </row>
    <row r="6" spans="1:12" ht="15.75">
      <c r="A6" s="4"/>
      <c r="B6" s="2"/>
      <c r="C6" s="2"/>
      <c r="D6" s="2"/>
      <c r="E6" s="2"/>
      <c r="F6" s="53" t="s">
        <v>3</v>
      </c>
      <c r="G6" s="53"/>
      <c r="H6" s="53"/>
      <c r="I6" s="17"/>
      <c r="J6" s="53" t="s">
        <v>4</v>
      </c>
      <c r="K6" s="53"/>
      <c r="L6" s="53"/>
    </row>
    <row r="7" spans="1:12" ht="15.75">
      <c r="A7" s="4"/>
      <c r="B7" s="2"/>
      <c r="C7" s="2"/>
      <c r="D7" s="2"/>
      <c r="E7" s="2"/>
      <c r="F7" s="53" t="s">
        <v>5</v>
      </c>
      <c r="G7" s="53"/>
      <c r="H7" s="53"/>
      <c r="I7" s="17"/>
      <c r="J7" s="53" t="s">
        <v>122</v>
      </c>
      <c r="K7" s="53"/>
      <c r="L7" s="53"/>
    </row>
    <row r="8" spans="1:13" ht="15.75">
      <c r="A8" s="2"/>
      <c r="B8" s="2"/>
      <c r="C8" s="2"/>
      <c r="D8" s="2"/>
      <c r="E8" s="2"/>
      <c r="F8" s="6" t="s">
        <v>123</v>
      </c>
      <c r="G8" s="6"/>
      <c r="H8" s="6" t="s">
        <v>124</v>
      </c>
      <c r="I8" s="6"/>
      <c r="J8" s="6" t="s">
        <v>123</v>
      </c>
      <c r="K8" s="6"/>
      <c r="L8" s="6" t="s">
        <v>124</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f>J11-63709-58334</f>
        <v>56762</v>
      </c>
      <c r="G11" s="19"/>
      <c r="H11" s="15">
        <v>56852</v>
      </c>
      <c r="I11" s="15"/>
      <c r="J11" s="15">
        <v>178805</v>
      </c>
      <c r="K11" s="15"/>
      <c r="L11" s="15">
        <v>164788</v>
      </c>
      <c r="N11" s="37"/>
    </row>
    <row r="12" spans="6:12" ht="15.75">
      <c r="F12" s="15"/>
      <c r="H12" s="15"/>
      <c r="I12" s="15"/>
      <c r="J12" s="15"/>
      <c r="K12" s="15"/>
      <c r="L12" s="15"/>
    </row>
    <row r="13" spans="1:16" ht="15.75">
      <c r="A13" s="3" t="s">
        <v>9</v>
      </c>
      <c r="F13" s="20">
        <f>J13+60227+53728</f>
        <v>-52438</v>
      </c>
      <c r="H13" s="21">
        <v>-54175</v>
      </c>
      <c r="I13" s="15"/>
      <c r="J13" s="20">
        <v>-166393</v>
      </c>
      <c r="K13" s="15"/>
      <c r="L13" s="21">
        <v>-150799</v>
      </c>
      <c r="N13" s="37"/>
      <c r="P13" s="37"/>
    </row>
    <row r="14" spans="6:12" ht="15.75">
      <c r="F14" s="15"/>
      <c r="H14" s="15"/>
      <c r="I14" s="15"/>
      <c r="J14" s="15"/>
      <c r="K14" s="15"/>
      <c r="L14" s="15"/>
    </row>
    <row r="15" spans="1:16" ht="15.75">
      <c r="A15" s="3" t="s">
        <v>10</v>
      </c>
      <c r="F15" s="22">
        <f>SUM(F11:F13)</f>
        <v>4324</v>
      </c>
      <c r="H15" s="22">
        <f>SUM(H11:H13)</f>
        <v>2677</v>
      </c>
      <c r="I15" s="22"/>
      <c r="J15" s="22">
        <f>SUM(J11:J13)</f>
        <v>12412</v>
      </c>
      <c r="K15" s="22"/>
      <c r="L15" s="22">
        <f>SUM(L11:L13)</f>
        <v>13989</v>
      </c>
      <c r="N15" s="37"/>
      <c r="P15" s="37"/>
    </row>
    <row r="16" spans="6:12" ht="15.75">
      <c r="F16" s="22"/>
      <c r="H16" s="22"/>
      <c r="I16" s="22"/>
      <c r="J16" s="22"/>
      <c r="K16" s="22"/>
      <c r="L16" s="22"/>
    </row>
    <row r="17" spans="1:12" ht="15.75">
      <c r="A17" s="3" t="s">
        <v>11</v>
      </c>
      <c r="F17" s="22">
        <f>J17-510-2492</f>
        <v>6379</v>
      </c>
      <c r="H17" s="15">
        <v>714</v>
      </c>
      <c r="I17" s="22"/>
      <c r="J17" s="22">
        <v>9381</v>
      </c>
      <c r="K17" s="22"/>
      <c r="L17" s="15">
        <v>2276</v>
      </c>
    </row>
    <row r="18" spans="6:12" ht="15.75">
      <c r="F18" s="22"/>
      <c r="H18" s="22"/>
      <c r="I18" s="22"/>
      <c r="J18" s="22"/>
      <c r="K18" s="22"/>
      <c r="L18" s="22"/>
    </row>
    <row r="19" spans="1:12" ht="15.75">
      <c r="A19" s="3" t="s">
        <v>12</v>
      </c>
      <c r="F19" s="22">
        <f>J19+3866+3719</f>
        <v>-4651</v>
      </c>
      <c r="H19" s="15">
        <v>-4023</v>
      </c>
      <c r="I19" s="23"/>
      <c r="J19" s="23">
        <v>-12236</v>
      </c>
      <c r="K19" s="23"/>
      <c r="L19" s="15">
        <v>-11363</v>
      </c>
    </row>
    <row r="20" spans="6:12" ht="15.75" hidden="1">
      <c r="F20" s="23"/>
      <c r="H20" s="23"/>
      <c r="I20" s="23"/>
      <c r="J20" s="23"/>
      <c r="K20" s="23"/>
      <c r="L20" s="23"/>
    </row>
    <row r="21" spans="1:12" ht="15.75" hidden="1">
      <c r="A21" s="3" t="s">
        <v>13</v>
      </c>
      <c r="F21" s="50">
        <f>J21</f>
        <v>0</v>
      </c>
      <c r="G21" s="15"/>
      <c r="H21" s="50">
        <v>0</v>
      </c>
      <c r="I21" s="23"/>
      <c r="J21" s="23">
        <v>0</v>
      </c>
      <c r="K21" s="23"/>
      <c r="L21" s="50">
        <v>0</v>
      </c>
    </row>
    <row r="22" spans="6:12" ht="15.75">
      <c r="F22" s="23"/>
      <c r="H22" s="23"/>
      <c r="I22" s="23"/>
      <c r="J22" s="23"/>
      <c r="K22" s="23"/>
      <c r="L22" s="23"/>
    </row>
    <row r="23" spans="1:12" ht="15.75">
      <c r="A23" s="3" t="s">
        <v>14</v>
      </c>
      <c r="F23" s="20">
        <f>J23+18+15</f>
        <v>-11</v>
      </c>
      <c r="H23" s="21">
        <v>-30</v>
      </c>
      <c r="I23" s="23"/>
      <c r="J23" s="20">
        <v>-44</v>
      </c>
      <c r="K23" s="23"/>
      <c r="L23" s="21">
        <v>-124</v>
      </c>
    </row>
    <row r="24" spans="6:12" ht="15.75">
      <c r="F24" s="23"/>
      <c r="H24" s="23"/>
      <c r="I24" s="23"/>
      <c r="J24" s="23"/>
      <c r="K24" s="23"/>
      <c r="L24" s="23"/>
    </row>
    <row r="25" spans="1:12" ht="15.75">
      <c r="A25" s="3" t="s">
        <v>128</v>
      </c>
      <c r="E25" s="19"/>
      <c r="F25" s="23">
        <f>SUM(F15:F23)</f>
        <v>6041</v>
      </c>
      <c r="G25" s="19"/>
      <c r="H25" s="23">
        <f>SUM(H15:H23)</f>
        <v>-662</v>
      </c>
      <c r="I25" s="23"/>
      <c r="J25" s="23">
        <f>SUM(J15:J23)</f>
        <v>9513</v>
      </c>
      <c r="K25" s="23"/>
      <c r="L25" s="23">
        <f>SUM(L15:L23)</f>
        <v>4778</v>
      </c>
    </row>
    <row r="26" spans="6:12" ht="15.75">
      <c r="F26" s="23"/>
      <c r="H26" s="23"/>
      <c r="I26" s="23"/>
      <c r="J26" s="23"/>
      <c r="K26" s="23"/>
      <c r="L26" s="23"/>
    </row>
    <row r="27" spans="1:12" ht="15.75">
      <c r="A27" s="3" t="s">
        <v>94</v>
      </c>
      <c r="E27" s="19">
        <v>13</v>
      </c>
      <c r="F27" s="20">
        <f>J27+139+134</f>
        <v>-190</v>
      </c>
      <c r="G27" s="19"/>
      <c r="H27" s="21">
        <v>-140</v>
      </c>
      <c r="I27" s="23"/>
      <c r="J27" s="20">
        <v>-463</v>
      </c>
      <c r="K27" s="23"/>
      <c r="L27" s="21">
        <v>-331</v>
      </c>
    </row>
    <row r="28" spans="5:12" ht="15.75">
      <c r="E28" s="19"/>
      <c r="F28" s="23"/>
      <c r="G28" s="19"/>
      <c r="H28" s="23"/>
      <c r="I28" s="23"/>
      <c r="J28" s="23"/>
      <c r="K28" s="23"/>
      <c r="L28" s="23"/>
    </row>
    <row r="29" spans="1:12" ht="16.5" thickBot="1">
      <c r="A29" s="3" t="s">
        <v>129</v>
      </c>
      <c r="E29" s="19"/>
      <c r="F29" s="24">
        <f>SUM(F25:F28)</f>
        <v>5851</v>
      </c>
      <c r="G29" s="19"/>
      <c r="H29" s="24">
        <f>SUM(H25:H28)</f>
        <v>-802</v>
      </c>
      <c r="I29" s="23"/>
      <c r="J29" s="24">
        <f>SUM(J25:J28)</f>
        <v>9050</v>
      </c>
      <c r="K29" s="23"/>
      <c r="L29" s="24">
        <f>SUM(L25:L28)</f>
        <v>4447</v>
      </c>
    </row>
    <row r="30" spans="5:12" ht="16.5" thickTop="1">
      <c r="E30" s="19"/>
      <c r="F30" s="23"/>
      <c r="G30" s="19"/>
      <c r="H30" s="23"/>
      <c r="I30" s="23"/>
      <c r="J30" s="23"/>
      <c r="K30" s="23"/>
      <c r="L30" s="23"/>
    </row>
    <row r="31" spans="1:12" ht="15.75">
      <c r="A31" s="3" t="s">
        <v>80</v>
      </c>
      <c r="E31" s="19"/>
      <c r="F31" s="23"/>
      <c r="G31" s="19"/>
      <c r="H31" s="23"/>
      <c r="I31" s="23"/>
      <c r="J31" s="23"/>
      <c r="K31" s="23"/>
      <c r="L31" s="23"/>
    </row>
    <row r="32" spans="1:12" ht="15.75">
      <c r="A32" s="26" t="s">
        <v>95</v>
      </c>
      <c r="E32" s="19"/>
      <c r="F32" s="23">
        <f>F35-F33</f>
        <v>5663.81</v>
      </c>
      <c r="G32" s="19"/>
      <c r="H32" s="23">
        <f>H35-H33</f>
        <v>-953</v>
      </c>
      <c r="I32" s="23"/>
      <c r="J32" s="23">
        <f>J35-J33</f>
        <v>8300.81</v>
      </c>
      <c r="K32" s="23"/>
      <c r="L32" s="23">
        <f>L35-L33</f>
        <v>3977</v>
      </c>
    </row>
    <row r="33" spans="1:12" ht="15.75">
      <c r="A33" s="26" t="s">
        <v>81</v>
      </c>
      <c r="E33" s="19"/>
      <c r="F33" s="20">
        <f>J33-286-276</f>
        <v>187.18999999999994</v>
      </c>
      <c r="G33" s="19"/>
      <c r="H33" s="21">
        <v>151</v>
      </c>
      <c r="I33" s="23"/>
      <c r="J33" s="20">
        <v>749.19</v>
      </c>
      <c r="K33" s="23"/>
      <c r="L33" s="21">
        <v>470</v>
      </c>
    </row>
    <row r="34" spans="5:12" ht="15.75">
      <c r="E34" s="19"/>
      <c r="F34" s="23"/>
      <c r="G34" s="19"/>
      <c r="H34" s="23"/>
      <c r="I34" s="23"/>
      <c r="J34" s="23"/>
      <c r="K34" s="23"/>
      <c r="L34" s="23"/>
    </row>
    <row r="35" spans="1:12" ht="16.5" thickBot="1">
      <c r="A35" s="3" t="s">
        <v>129</v>
      </c>
      <c r="F35" s="24">
        <f>F29</f>
        <v>5851</v>
      </c>
      <c r="H35" s="24">
        <f>H29</f>
        <v>-802</v>
      </c>
      <c r="I35" s="23"/>
      <c r="J35" s="24">
        <f>J29</f>
        <v>9050</v>
      </c>
      <c r="K35" s="23"/>
      <c r="L35" s="24">
        <f>L29</f>
        <v>4447</v>
      </c>
    </row>
    <row r="36" spans="10:12" ht="16.5" thickTop="1">
      <c r="J36" s="25"/>
      <c r="L36" s="25"/>
    </row>
    <row r="37" spans="1:5" ht="15.75">
      <c r="A37" s="3" t="s">
        <v>130</v>
      </c>
      <c r="E37" s="19">
        <v>14</v>
      </c>
    </row>
    <row r="38" spans="2:12" ht="15.75">
      <c r="B38" s="26" t="s">
        <v>96</v>
      </c>
      <c r="F38" s="36">
        <f>F32/869321*100</f>
        <v>0.6515211297092789</v>
      </c>
      <c r="G38" s="36"/>
      <c r="H38" s="36">
        <f>H32/767927*100</f>
        <v>-0.12410033766230384</v>
      </c>
      <c r="I38" s="36"/>
      <c r="J38" s="36">
        <f>J32/834150*100</f>
        <v>0.99512198045915</v>
      </c>
      <c r="K38" s="36"/>
      <c r="L38" s="36">
        <f>L32/767927*100</f>
        <v>0.5178877679779459</v>
      </c>
    </row>
    <row r="39" spans="2:12" ht="15.75">
      <c r="B39" s="26" t="s">
        <v>97</v>
      </c>
      <c r="F39" s="51" t="s">
        <v>118</v>
      </c>
      <c r="G39" s="36"/>
      <c r="H39" s="51" t="s">
        <v>118</v>
      </c>
      <c r="I39" s="36"/>
      <c r="J39" s="51" t="s">
        <v>118</v>
      </c>
      <c r="K39" s="36"/>
      <c r="L39" s="51" t="s">
        <v>118</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31 March 2008</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16</v>
      </c>
      <c r="B44" s="2"/>
      <c r="C44" s="2"/>
      <c r="D44" s="2"/>
      <c r="E44" s="2"/>
      <c r="F44" s="2"/>
      <c r="G44" s="2"/>
      <c r="H44" s="2"/>
      <c r="I44" s="2"/>
      <c r="J44" s="2"/>
      <c r="K44" s="2"/>
      <c r="L44" s="2"/>
    </row>
    <row r="45" spans="1:12" ht="15.75">
      <c r="A45" s="27"/>
      <c r="B45" s="2"/>
      <c r="C45" s="2"/>
      <c r="D45" s="2"/>
      <c r="E45" s="2"/>
      <c r="F45" s="2"/>
      <c r="G45" s="2"/>
      <c r="H45" s="2"/>
      <c r="I45" s="2"/>
      <c r="J45" s="5" t="s">
        <v>2</v>
      </c>
      <c r="K45" s="2"/>
      <c r="L45" s="5" t="s">
        <v>17</v>
      </c>
    </row>
    <row r="46" spans="1:12" ht="15.75">
      <c r="A46" s="27"/>
      <c r="B46" s="2"/>
      <c r="C46" s="2"/>
      <c r="D46" s="2"/>
      <c r="E46" s="2"/>
      <c r="F46" s="2"/>
      <c r="G46" s="2"/>
      <c r="H46" s="2"/>
      <c r="I46" s="2"/>
      <c r="J46" s="5" t="s">
        <v>18</v>
      </c>
      <c r="K46" s="28"/>
      <c r="L46" s="5" t="s">
        <v>18</v>
      </c>
    </row>
    <row r="47" spans="1:12" ht="15.75">
      <c r="A47" s="2"/>
      <c r="B47" s="2"/>
      <c r="C47" s="2"/>
      <c r="D47" s="2"/>
      <c r="E47" s="2"/>
      <c r="F47" s="2"/>
      <c r="G47" s="2"/>
      <c r="H47" s="2"/>
      <c r="I47" s="2"/>
      <c r="J47" s="6" t="s">
        <v>123</v>
      </c>
      <c r="K47" s="6"/>
      <c r="L47" s="6" t="s">
        <v>92</v>
      </c>
    </row>
    <row r="48" spans="1:12" ht="15.75">
      <c r="A48" s="2"/>
      <c r="B48" s="2"/>
      <c r="C48" s="2"/>
      <c r="D48" s="2"/>
      <c r="E48" s="2"/>
      <c r="F48" s="5"/>
      <c r="G48" s="5"/>
      <c r="H48" s="5"/>
      <c r="I48" s="2"/>
      <c r="J48" s="5" t="s">
        <v>7</v>
      </c>
      <c r="K48" s="5"/>
      <c r="L48" s="5" t="s">
        <v>7</v>
      </c>
    </row>
    <row r="49" ht="15.75">
      <c r="A49" s="2" t="s">
        <v>98</v>
      </c>
    </row>
    <row r="50" ht="15.75">
      <c r="A50" s="3" t="s">
        <v>19</v>
      </c>
    </row>
    <row r="51" spans="2:12" ht="15.75">
      <c r="B51" s="3" t="s">
        <v>20</v>
      </c>
      <c r="F51" s="18"/>
      <c r="G51" s="18"/>
      <c r="H51" s="18"/>
      <c r="J51" s="23">
        <v>33282</v>
      </c>
      <c r="K51" s="15"/>
      <c r="L51" s="44">
        <f>46711-1893</f>
        <v>44818</v>
      </c>
    </row>
    <row r="52" spans="1:12" ht="15.75">
      <c r="A52" s="3" t="s">
        <v>100</v>
      </c>
      <c r="F52" s="18"/>
      <c r="G52" s="18"/>
      <c r="H52" s="18"/>
      <c r="J52" s="23">
        <v>1864</v>
      </c>
      <c r="L52" s="44">
        <v>1893</v>
      </c>
    </row>
    <row r="53" spans="1:12" ht="15.75">
      <c r="A53" s="3" t="s">
        <v>99</v>
      </c>
      <c r="F53" s="18"/>
      <c r="G53" s="18"/>
      <c r="H53" s="18"/>
      <c r="J53" s="23">
        <v>7</v>
      </c>
      <c r="L53" s="44">
        <v>7</v>
      </c>
    </row>
    <row r="54" spans="6:12" ht="15.75">
      <c r="F54" s="18"/>
      <c r="G54" s="18"/>
      <c r="H54" s="18"/>
      <c r="J54" s="29">
        <f>SUM(J51:J53)</f>
        <v>35153</v>
      </c>
      <c r="L54" s="29">
        <f>SUM(L51:L53)</f>
        <v>46718</v>
      </c>
    </row>
    <row r="55" spans="1:12" ht="15.75">
      <c r="A55" s="2" t="s">
        <v>21</v>
      </c>
      <c r="F55" s="18"/>
      <c r="G55" s="18"/>
      <c r="H55" s="18"/>
      <c r="I55" s="30"/>
      <c r="J55" s="31"/>
      <c r="K55" s="30"/>
      <c r="L55" s="31"/>
    </row>
    <row r="56" spans="1:12" ht="15.75">
      <c r="A56" s="3" t="s">
        <v>61</v>
      </c>
      <c r="F56" s="18"/>
      <c r="G56" s="18"/>
      <c r="H56" s="18"/>
      <c r="I56" s="30"/>
      <c r="J56" s="30">
        <v>2483</v>
      </c>
      <c r="K56" s="30"/>
      <c r="L56" s="31">
        <v>3381</v>
      </c>
    </row>
    <row r="57" spans="1:14" ht="15.75">
      <c r="A57" s="3" t="s">
        <v>22</v>
      </c>
      <c r="F57" s="18"/>
      <c r="G57" s="18"/>
      <c r="H57" s="18"/>
      <c r="I57" s="30"/>
      <c r="J57" s="30">
        <v>24297</v>
      </c>
      <c r="K57" s="30"/>
      <c r="L57" s="30">
        <v>26367</v>
      </c>
      <c r="N57" s="26"/>
    </row>
    <row r="58" spans="1:14" ht="15.75">
      <c r="A58" s="3" t="s">
        <v>23</v>
      </c>
      <c r="F58" s="18"/>
      <c r="G58" s="18"/>
      <c r="H58" s="18"/>
      <c r="I58" s="30"/>
      <c r="J58" s="30">
        <v>42</v>
      </c>
      <c r="K58" s="30"/>
      <c r="L58" s="30">
        <v>87</v>
      </c>
      <c r="N58" s="26"/>
    </row>
    <row r="59" spans="1:14" ht="15.75">
      <c r="A59" s="3" t="s">
        <v>24</v>
      </c>
      <c r="F59" s="18"/>
      <c r="G59" s="18"/>
      <c r="H59" s="18"/>
      <c r="I59" s="30"/>
      <c r="J59" s="30">
        <v>65673</v>
      </c>
      <c r="K59" s="30"/>
      <c r="L59" s="30">
        <v>40375</v>
      </c>
      <c r="N59" s="26"/>
    </row>
    <row r="60" spans="1:12" ht="15.75">
      <c r="A60" s="3" t="s">
        <v>25</v>
      </c>
      <c r="F60" s="18"/>
      <c r="G60" s="18"/>
      <c r="H60" s="18"/>
      <c r="I60" s="30"/>
      <c r="J60" s="30">
        <v>15461</v>
      </c>
      <c r="K60" s="30"/>
      <c r="L60" s="30">
        <v>13898</v>
      </c>
    </row>
    <row r="61" spans="6:12" ht="15.75">
      <c r="F61" s="18"/>
      <c r="G61" s="18"/>
      <c r="H61" s="18"/>
      <c r="I61" s="30"/>
      <c r="J61" s="32">
        <f>SUM(J56:J60)</f>
        <v>107956</v>
      </c>
      <c r="K61" s="30"/>
      <c r="L61" s="32">
        <f>SUM(L56:L60)</f>
        <v>84108</v>
      </c>
    </row>
    <row r="62" spans="1:12" ht="15.75">
      <c r="A62" s="2" t="s">
        <v>26</v>
      </c>
      <c r="F62" s="18"/>
      <c r="G62" s="18"/>
      <c r="H62" s="18"/>
      <c r="I62" s="30"/>
      <c r="J62" s="31"/>
      <c r="K62" s="30"/>
      <c r="L62" s="31"/>
    </row>
    <row r="63" spans="1:12" ht="15.75">
      <c r="A63" s="3" t="s">
        <v>27</v>
      </c>
      <c r="F63" s="18"/>
      <c r="G63" s="18"/>
      <c r="H63" s="18"/>
      <c r="I63" s="30"/>
      <c r="J63" s="30">
        <v>25947</v>
      </c>
      <c r="K63" s="30"/>
      <c r="L63" s="30">
        <v>35737</v>
      </c>
    </row>
    <row r="64" spans="1:12" ht="15.75">
      <c r="A64" s="3" t="s">
        <v>101</v>
      </c>
      <c r="I64" s="30"/>
      <c r="J64" s="30">
        <v>64</v>
      </c>
      <c r="K64" s="30"/>
      <c r="L64" s="30">
        <v>111</v>
      </c>
    </row>
    <row r="65" spans="9:12" ht="15.75">
      <c r="I65" s="30"/>
      <c r="J65" s="32">
        <f>SUM(J63:J64)</f>
        <v>26011</v>
      </c>
      <c r="K65" s="30"/>
      <c r="L65" s="32">
        <f>SUM(L63:L64)</f>
        <v>35848</v>
      </c>
    </row>
    <row r="66" spans="10:12" ht="15.75">
      <c r="J66" s="25"/>
      <c r="L66" s="41"/>
    </row>
    <row r="67" spans="1:12" ht="15.75">
      <c r="A67" s="2" t="s">
        <v>28</v>
      </c>
      <c r="J67" s="21">
        <f>J61-J65</f>
        <v>81945</v>
      </c>
      <c r="L67" s="42">
        <f>L61-L65</f>
        <v>48260</v>
      </c>
    </row>
    <row r="68" spans="10:12" ht="16.5" thickBot="1">
      <c r="J68" s="43">
        <f>J54+J67</f>
        <v>117098</v>
      </c>
      <c r="K68" s="15"/>
      <c r="L68" s="43">
        <f>L54+L67</f>
        <v>94978</v>
      </c>
    </row>
    <row r="69" spans="10:12" ht="16.5" thickTop="1">
      <c r="J69" s="15"/>
      <c r="K69" s="15"/>
      <c r="L69" s="30"/>
    </row>
    <row r="70" spans="1:12" ht="15.75">
      <c r="A70" s="2" t="s">
        <v>102</v>
      </c>
      <c r="F70" s="18"/>
      <c r="G70" s="18"/>
      <c r="H70" s="18"/>
      <c r="J70" s="25"/>
      <c r="L70" s="41"/>
    </row>
    <row r="71" spans="1:12" ht="15.75">
      <c r="A71" s="3" t="s">
        <v>29</v>
      </c>
      <c r="F71" s="18"/>
      <c r="G71" s="18"/>
      <c r="H71" s="18"/>
      <c r="I71" s="23"/>
      <c r="J71" s="23">
        <f>equity!F22</f>
        <v>86932</v>
      </c>
      <c r="K71" s="23"/>
      <c r="L71" s="44">
        <v>76793</v>
      </c>
    </row>
    <row r="72" spans="1:12" ht="15.75">
      <c r="A72" s="3" t="s">
        <v>30</v>
      </c>
      <c r="I72" s="23"/>
      <c r="J72" s="23">
        <f>equity!H22</f>
        <v>27589</v>
      </c>
      <c r="K72" s="23"/>
      <c r="L72" s="44">
        <v>18932</v>
      </c>
    </row>
    <row r="73" spans="1:12" ht="15.75">
      <c r="A73" s="3" t="s">
        <v>39</v>
      </c>
      <c r="I73" s="23"/>
      <c r="J73" s="23">
        <f>equity!J22</f>
        <v>335</v>
      </c>
      <c r="K73" s="23"/>
      <c r="L73" s="44">
        <v>331</v>
      </c>
    </row>
    <row r="74" spans="1:12" ht="15.75">
      <c r="A74" s="3" t="s">
        <v>31</v>
      </c>
      <c r="F74" s="18"/>
      <c r="G74" s="18"/>
      <c r="H74" s="18"/>
      <c r="I74" s="23"/>
      <c r="J74" s="20">
        <f>equity!L22</f>
        <v>-1827.1900000000005</v>
      </c>
      <c r="K74" s="23"/>
      <c r="L74" s="45">
        <v>-7130</v>
      </c>
    </row>
    <row r="75" spans="1:12" ht="15.75">
      <c r="A75" s="2" t="s">
        <v>84</v>
      </c>
      <c r="F75" s="33"/>
      <c r="G75" s="33"/>
      <c r="H75" s="33"/>
      <c r="I75" s="23"/>
      <c r="J75" s="23">
        <f>SUM(J71:J74)</f>
        <v>113028.81</v>
      </c>
      <c r="K75" s="23"/>
      <c r="L75" s="44">
        <f>SUM(L71:L74)</f>
        <v>88926</v>
      </c>
    </row>
    <row r="76" spans="1:12" ht="15.75">
      <c r="A76" s="3" t="s">
        <v>15</v>
      </c>
      <c r="F76" s="33"/>
      <c r="G76" s="33"/>
      <c r="H76" s="33"/>
      <c r="I76" s="23"/>
      <c r="J76" s="23">
        <f>equity!P22</f>
        <v>4009.1899999999996</v>
      </c>
      <c r="K76" s="23"/>
      <c r="L76" s="44">
        <v>3545</v>
      </c>
    </row>
    <row r="77" spans="1:12" ht="15.75">
      <c r="A77" s="3" t="s">
        <v>76</v>
      </c>
      <c r="F77" s="33"/>
      <c r="G77" s="33"/>
      <c r="H77" s="33"/>
      <c r="I77" s="23"/>
      <c r="J77" s="40">
        <f>equity!R22</f>
        <v>0</v>
      </c>
      <c r="K77" s="23"/>
      <c r="L77" s="45">
        <v>2123</v>
      </c>
    </row>
    <row r="78" spans="1:12" ht="15.75">
      <c r="A78" s="2" t="s">
        <v>83</v>
      </c>
      <c r="F78" s="33"/>
      <c r="G78" s="33"/>
      <c r="H78" s="33"/>
      <c r="I78" s="23"/>
      <c r="J78" s="29">
        <f>SUM(J75:J77)</f>
        <v>117038</v>
      </c>
      <c r="K78" s="23"/>
      <c r="L78" s="29">
        <f>SUM(L75:L77)</f>
        <v>94594</v>
      </c>
    </row>
    <row r="79" spans="6:12" ht="15.75">
      <c r="F79" s="33"/>
      <c r="G79" s="33"/>
      <c r="H79" s="33"/>
      <c r="I79" s="23"/>
      <c r="J79" s="23"/>
      <c r="K79" s="23"/>
      <c r="L79" s="44"/>
    </row>
    <row r="80" spans="1:12" ht="15.75">
      <c r="A80" s="2" t="s">
        <v>103</v>
      </c>
      <c r="F80" s="33"/>
      <c r="G80" s="33"/>
      <c r="H80" s="33"/>
      <c r="I80" s="23"/>
      <c r="J80" s="23"/>
      <c r="K80" s="23"/>
      <c r="L80" s="44"/>
    </row>
    <row r="81" spans="1:12" ht="15.75">
      <c r="A81" s="3" t="s">
        <v>105</v>
      </c>
      <c r="F81" s="33"/>
      <c r="G81" s="33"/>
      <c r="H81" s="33"/>
      <c r="I81" s="23"/>
      <c r="J81" s="40">
        <v>0</v>
      </c>
      <c r="K81" s="23"/>
      <c r="L81" s="44">
        <v>335</v>
      </c>
    </row>
    <row r="82" spans="1:12" ht="15.75">
      <c r="A82" s="3" t="s">
        <v>104</v>
      </c>
      <c r="F82" s="33"/>
      <c r="G82" s="33"/>
      <c r="H82" s="33"/>
      <c r="I82" s="23"/>
      <c r="J82" s="20">
        <v>60</v>
      </c>
      <c r="K82" s="23"/>
      <c r="L82" s="45">
        <v>49</v>
      </c>
    </row>
    <row r="83" spans="6:12" ht="15.75">
      <c r="F83" s="33"/>
      <c r="G83" s="33"/>
      <c r="H83" s="33"/>
      <c r="I83" s="23"/>
      <c r="J83" s="29">
        <f>SUM(J81:J82)</f>
        <v>60</v>
      </c>
      <c r="K83" s="23"/>
      <c r="L83" s="29">
        <f>SUM(L81:L82)</f>
        <v>384</v>
      </c>
    </row>
    <row r="84" spans="6:12" ht="15.75">
      <c r="F84" s="33"/>
      <c r="G84" s="33"/>
      <c r="H84" s="33"/>
      <c r="I84" s="23"/>
      <c r="J84" s="23"/>
      <c r="K84" s="23"/>
      <c r="L84" s="23"/>
    </row>
    <row r="85" spans="6:12" ht="16.5" thickBot="1">
      <c r="F85" s="33"/>
      <c r="G85" s="33"/>
      <c r="H85" s="33"/>
      <c r="I85" s="23"/>
      <c r="J85" s="46">
        <f>J78+J83</f>
        <v>117098</v>
      </c>
      <c r="K85" s="23"/>
      <c r="L85" s="46">
        <f>L78+L83</f>
        <v>94978</v>
      </c>
    </row>
    <row r="86" spans="6:12" ht="16.5" thickTop="1">
      <c r="F86" s="33"/>
      <c r="G86" s="33"/>
      <c r="H86" s="33"/>
      <c r="I86" s="23"/>
      <c r="J86" s="44"/>
      <c r="K86" s="23"/>
      <c r="L86" s="44"/>
    </row>
    <row r="87" spans="1:12" ht="15.75">
      <c r="A87" s="3" t="s">
        <v>88</v>
      </c>
      <c r="F87" s="33"/>
      <c r="G87" s="33"/>
      <c r="H87" s="33"/>
      <c r="I87" s="23"/>
      <c r="J87" s="49">
        <f>J75/869321</f>
        <v>0.13001964751800543</v>
      </c>
      <c r="K87" s="23"/>
      <c r="L87" s="49">
        <f>L75/767927</f>
        <v>0.11580006953785972</v>
      </c>
    </row>
    <row r="88" ht="15.75">
      <c r="L88" s="47"/>
    </row>
    <row r="89" spans="1:12" ht="15.75">
      <c r="A89" s="3" t="s">
        <v>131</v>
      </c>
      <c r="L89" s="47"/>
    </row>
    <row r="90" spans="1:12" ht="15.75">
      <c r="A90" s="2" t="str">
        <f>A1</f>
        <v>PDZ HOLDINGS BHD</v>
      </c>
      <c r="L90" s="47"/>
    </row>
    <row r="91" ht="15.75">
      <c r="A91" s="2" t="str">
        <f>A2</f>
        <v>Interim Report for the three months ended 31 March 2008</v>
      </c>
    </row>
    <row r="92" ht="15.75">
      <c r="A92" s="2"/>
    </row>
    <row r="93" ht="15.75">
      <c r="A93" s="4" t="s">
        <v>41</v>
      </c>
    </row>
    <row r="94" spans="1:12" ht="15.75">
      <c r="A94" s="2"/>
      <c r="H94" s="2"/>
      <c r="I94" s="2"/>
      <c r="J94" s="53" t="s">
        <v>2</v>
      </c>
      <c r="K94" s="53"/>
      <c r="L94" s="53"/>
    </row>
    <row r="95" spans="8:12" ht="15.75">
      <c r="H95" s="2"/>
      <c r="I95" s="2"/>
      <c r="J95" s="53" t="s">
        <v>122</v>
      </c>
      <c r="K95" s="53"/>
      <c r="L95" s="53"/>
    </row>
    <row r="96" spans="8:12" ht="15.75">
      <c r="H96" s="2"/>
      <c r="I96" s="2"/>
      <c r="J96" s="6" t="s">
        <v>123</v>
      </c>
      <c r="L96" s="6" t="s">
        <v>124</v>
      </c>
    </row>
    <row r="97" spans="8:12" ht="15.75">
      <c r="H97" s="5"/>
      <c r="I97" s="2"/>
      <c r="J97" s="5" t="s">
        <v>7</v>
      </c>
      <c r="L97" s="5" t="s">
        <v>7</v>
      </c>
    </row>
    <row r="98" ht="15.75">
      <c r="A98" s="2" t="s">
        <v>42</v>
      </c>
    </row>
    <row r="99" spans="1:12" ht="15.75">
      <c r="A99" s="3" t="s">
        <v>82</v>
      </c>
      <c r="J99" s="3">
        <f>J29</f>
        <v>9050</v>
      </c>
      <c r="L99" s="3">
        <f>L29</f>
        <v>4447</v>
      </c>
    </row>
    <row r="101" ht="15.75">
      <c r="A101" s="3" t="s">
        <v>67</v>
      </c>
    </row>
    <row r="102" ht="15.75">
      <c r="B102" s="3" t="s">
        <v>68</v>
      </c>
    </row>
    <row r="103" spans="2:12" ht="15.75">
      <c r="B103" s="26" t="s">
        <v>69</v>
      </c>
      <c r="J103" s="3">
        <v>5110</v>
      </c>
      <c r="L103" s="3">
        <v>6613</v>
      </c>
    </row>
    <row r="104" spans="2:12" ht="15.75">
      <c r="B104" s="26" t="s">
        <v>70</v>
      </c>
      <c r="J104" s="3">
        <v>93</v>
      </c>
      <c r="L104" s="3">
        <v>25</v>
      </c>
    </row>
    <row r="105" spans="2:12" ht="15.75">
      <c r="B105" s="26" t="s">
        <v>72</v>
      </c>
      <c r="J105" s="3">
        <v>-6432</v>
      </c>
      <c r="L105" s="3">
        <v>-518</v>
      </c>
    </row>
    <row r="106" spans="2:14" ht="15.75">
      <c r="B106" s="15" t="s">
        <v>125</v>
      </c>
      <c r="J106" s="3">
        <v>-27</v>
      </c>
      <c r="L106" s="3">
        <v>31</v>
      </c>
      <c r="N106" s="26"/>
    </row>
    <row r="107" spans="2:12" ht="15.75">
      <c r="B107" s="3" t="s">
        <v>108</v>
      </c>
      <c r="J107" s="3">
        <f>-J23</f>
        <v>44</v>
      </c>
      <c r="L107" s="3">
        <v>124</v>
      </c>
    </row>
    <row r="108" spans="2:12" ht="15.75">
      <c r="B108" s="3" t="s">
        <v>43</v>
      </c>
      <c r="J108" s="15">
        <v>-1287</v>
      </c>
      <c r="K108" s="15"/>
      <c r="L108" s="15">
        <v>-1066</v>
      </c>
    </row>
    <row r="109" spans="2:12" ht="15.75">
      <c r="B109" s="3" t="s">
        <v>94</v>
      </c>
      <c r="J109" s="21">
        <f>-J27</f>
        <v>463</v>
      </c>
      <c r="L109" s="21">
        <v>331</v>
      </c>
    </row>
    <row r="110" spans="10:12" ht="15.75">
      <c r="J110" s="3">
        <f>SUM(J99:J109)</f>
        <v>7014</v>
      </c>
      <c r="L110" s="3">
        <f>SUM(L99:L109)</f>
        <v>9987</v>
      </c>
    </row>
    <row r="111" ht="15.75">
      <c r="A111" s="3" t="s">
        <v>44</v>
      </c>
    </row>
    <row r="113" spans="2:12" ht="15.75">
      <c r="B113" s="3" t="s">
        <v>61</v>
      </c>
      <c r="J113" s="3">
        <f>L56-J56</f>
        <v>898</v>
      </c>
      <c r="L113" s="3">
        <v>-475</v>
      </c>
    </row>
    <row r="114" spans="2:12" ht="15.75">
      <c r="B114" s="3" t="s">
        <v>45</v>
      </c>
      <c r="J114" s="3">
        <f>L57-J57</f>
        <v>2070</v>
      </c>
      <c r="L114" s="3">
        <v>-5039</v>
      </c>
    </row>
    <row r="115" spans="2:14" ht="15.75">
      <c r="B115" s="3" t="s">
        <v>46</v>
      </c>
      <c r="J115" s="21">
        <f>J63-514-L63+647</f>
        <v>-9657</v>
      </c>
      <c r="L115" s="21">
        <v>4039</v>
      </c>
      <c r="N115" s="26"/>
    </row>
    <row r="116" spans="1:12" ht="15.75">
      <c r="A116" s="3" t="s">
        <v>116</v>
      </c>
      <c r="J116" s="3">
        <f>SUM(J110:J115)</f>
        <v>325</v>
      </c>
      <c r="L116" s="3">
        <f>SUM(L110:L115)</f>
        <v>8512</v>
      </c>
    </row>
    <row r="118" spans="1:12" ht="15.75">
      <c r="A118" s="3" t="s">
        <v>77</v>
      </c>
      <c r="J118" s="3">
        <f>equity!L19</f>
        <v>-3043</v>
      </c>
      <c r="L118" s="3">
        <v>-2688</v>
      </c>
    </row>
    <row r="119" spans="1:12" ht="15.75">
      <c r="A119" s="3" t="s">
        <v>109</v>
      </c>
      <c r="J119" s="3">
        <v>-285</v>
      </c>
      <c r="L119" s="3">
        <v>-297</v>
      </c>
    </row>
    <row r="120" spans="1:12" ht="15.75">
      <c r="A120" s="3" t="s">
        <v>110</v>
      </c>
      <c r="J120" s="47">
        <f>-J107</f>
        <v>-44</v>
      </c>
      <c r="L120" s="3">
        <v>-124</v>
      </c>
    </row>
    <row r="121" spans="1:12" ht="15.75">
      <c r="A121" s="3" t="s">
        <v>111</v>
      </c>
      <c r="J121" s="3">
        <f>-J108</f>
        <v>1287</v>
      </c>
      <c r="L121" s="3">
        <f>-L108</f>
        <v>1066</v>
      </c>
    </row>
    <row r="122" spans="1:12" ht="15.75">
      <c r="A122" s="3" t="s">
        <v>90</v>
      </c>
      <c r="J122" s="3">
        <v>20</v>
      </c>
      <c r="L122" s="3">
        <v>180</v>
      </c>
    </row>
    <row r="123" spans="1:12" ht="15.75">
      <c r="A123" s="3" t="s">
        <v>47</v>
      </c>
      <c r="J123" s="15">
        <v>-474</v>
      </c>
      <c r="L123" s="15">
        <v>-280</v>
      </c>
    </row>
    <row r="124" spans="10:12" ht="15.75">
      <c r="J124" s="21"/>
      <c r="L124" s="21"/>
    </row>
    <row r="125" spans="1:12" ht="15.75">
      <c r="A125" s="3" t="s">
        <v>48</v>
      </c>
      <c r="J125" s="21">
        <f>SUM(J116:J123)</f>
        <v>-2214</v>
      </c>
      <c r="L125" s="21">
        <f>SUM(L116:L123)</f>
        <v>6369</v>
      </c>
    </row>
    <row r="127" ht="15.75">
      <c r="A127" s="2" t="s">
        <v>49</v>
      </c>
    </row>
    <row r="128" ht="15.75">
      <c r="A128" s="3" t="s">
        <v>62</v>
      </c>
    </row>
    <row r="129" spans="2:12" ht="15.75">
      <c r="B129" s="3" t="s">
        <v>50</v>
      </c>
      <c r="J129" s="3">
        <v>14006</v>
      </c>
      <c r="L129" s="3">
        <v>660</v>
      </c>
    </row>
    <row r="130" spans="1:12" ht="15.75">
      <c r="A130" s="3" t="s">
        <v>63</v>
      </c>
      <c r="J130" s="3">
        <v>-1209</v>
      </c>
      <c r="L130" s="3">
        <v>-4614</v>
      </c>
    </row>
    <row r="131" ht="15.75">
      <c r="A131" s="3" t="s">
        <v>112</v>
      </c>
    </row>
    <row r="132" spans="2:12" ht="15.75">
      <c r="B132" s="3" t="s">
        <v>113</v>
      </c>
      <c r="J132" s="3">
        <f>J169-L169</f>
        <v>-23</v>
      </c>
      <c r="L132" s="3">
        <v>-83</v>
      </c>
    </row>
    <row r="133" spans="10:12" ht="15.75">
      <c r="J133" s="21"/>
      <c r="L133" s="21"/>
    </row>
    <row r="134" spans="1:12" ht="15.75">
      <c r="A134" s="3" t="s">
        <v>51</v>
      </c>
      <c r="J134" s="34">
        <f>SUM(J129:J132)</f>
        <v>12774</v>
      </c>
      <c r="L134" s="34">
        <f>SUM(L129:L132)</f>
        <v>-4037</v>
      </c>
    </row>
    <row r="136" ht="15.75">
      <c r="A136" s="2" t="str">
        <f>A90</f>
        <v>PDZ HOLDINGS BHD</v>
      </c>
    </row>
    <row r="137" ht="15.75">
      <c r="A137" s="2" t="str">
        <f>A91</f>
        <v>Interim Report for the three months ended 31 March 2008</v>
      </c>
    </row>
    <row r="138" ht="15.75">
      <c r="A138" s="2"/>
    </row>
    <row r="139" ht="15.75">
      <c r="A139" s="4" t="s">
        <v>59</v>
      </c>
    </row>
    <row r="140" spans="8:12" ht="15.75">
      <c r="H140" s="2"/>
      <c r="I140" s="2"/>
      <c r="J140" s="53" t="s">
        <v>2</v>
      </c>
      <c r="K140" s="53"/>
      <c r="L140" s="53"/>
    </row>
    <row r="141" spans="8:12" ht="15.75">
      <c r="H141" s="2"/>
      <c r="I141" s="2"/>
      <c r="J141" s="53" t="s">
        <v>122</v>
      </c>
      <c r="K141" s="53"/>
      <c r="L141" s="53"/>
    </row>
    <row r="142" spans="8:12" ht="15.75">
      <c r="H142" s="2"/>
      <c r="I142" s="2"/>
      <c r="J142" s="6" t="s">
        <v>123</v>
      </c>
      <c r="L142" s="6" t="s">
        <v>124</v>
      </c>
    </row>
    <row r="143" spans="8:12" ht="15.75">
      <c r="H143" s="5"/>
      <c r="I143" s="2"/>
      <c r="J143" s="5" t="s">
        <v>7</v>
      </c>
      <c r="L143" s="5" t="s">
        <v>7</v>
      </c>
    </row>
    <row r="144" ht="15.75">
      <c r="A144" s="2" t="s">
        <v>52</v>
      </c>
    </row>
    <row r="145" spans="1:12" ht="15.75">
      <c r="A145" s="3" t="s">
        <v>53</v>
      </c>
      <c r="J145" s="3">
        <v>16718</v>
      </c>
      <c r="L145" s="40">
        <v>0</v>
      </c>
    </row>
    <row r="146" spans="1:12" ht="15.75">
      <c r="A146" s="1" t="s">
        <v>75</v>
      </c>
      <c r="J146" s="40">
        <v>0</v>
      </c>
      <c r="L146" s="3">
        <v>-50</v>
      </c>
    </row>
    <row r="147" spans="1:12" ht="15.75">
      <c r="A147" s="3" t="s">
        <v>107</v>
      </c>
      <c r="J147" s="3">
        <v>-468</v>
      </c>
      <c r="L147" s="3">
        <v>-459</v>
      </c>
    </row>
    <row r="148" spans="1:12" ht="15.75">
      <c r="A148" s="3" t="s">
        <v>114</v>
      </c>
      <c r="J148" s="40">
        <v>0</v>
      </c>
      <c r="L148" s="3">
        <v>-1013</v>
      </c>
    </row>
    <row r="149" spans="10:12" ht="15.75">
      <c r="J149" s="21"/>
      <c r="L149" s="21"/>
    </row>
    <row r="150" spans="1:12" ht="15.75">
      <c r="A150" s="3" t="s">
        <v>54</v>
      </c>
      <c r="J150" s="21">
        <f>SUM(J145:J148)</f>
        <v>16250</v>
      </c>
      <c r="L150" s="21">
        <f>SUM(L145:L148)</f>
        <v>-1522</v>
      </c>
    </row>
    <row r="152" spans="1:12" ht="15.75">
      <c r="A152" s="2" t="s">
        <v>55</v>
      </c>
      <c r="J152" s="3">
        <f>J125+J134+J150</f>
        <v>26810</v>
      </c>
      <c r="L152" s="3">
        <f>L125+L134+L150</f>
        <v>810</v>
      </c>
    </row>
    <row r="153" ht="15.75">
      <c r="A153" s="2"/>
    </row>
    <row r="154" spans="1:12" ht="15.75">
      <c r="A154" s="2" t="s">
        <v>56</v>
      </c>
      <c r="H154" s="5" t="s">
        <v>71</v>
      </c>
      <c r="J154" s="3">
        <f>L172</f>
        <v>53088</v>
      </c>
      <c r="L154" s="3">
        <v>48251</v>
      </c>
    </row>
    <row r="155" ht="15.75">
      <c r="A155" s="2"/>
    </row>
    <row r="156" spans="1:12" ht="15.75">
      <c r="A156" s="2" t="s">
        <v>117</v>
      </c>
      <c r="J156" s="3">
        <v>28</v>
      </c>
      <c r="L156" s="3">
        <v>-27</v>
      </c>
    </row>
    <row r="157" ht="15.75">
      <c r="A157" s="2"/>
    </row>
    <row r="158" spans="1:12" ht="16.5" thickBot="1">
      <c r="A158" s="2" t="s">
        <v>57</v>
      </c>
      <c r="J158" s="35">
        <f>SUM(J152:J157)</f>
        <v>79926</v>
      </c>
      <c r="L158" s="35">
        <f>SUM(L152:L157)</f>
        <v>49034</v>
      </c>
    </row>
    <row r="159" ht="16.5" thickTop="1">
      <c r="A159" s="2"/>
    </row>
    <row r="160" ht="15.75">
      <c r="A160" s="2"/>
    </row>
    <row r="161" ht="15.75">
      <c r="A161" s="2"/>
    </row>
    <row r="162" spans="1:12" ht="15.75">
      <c r="A162" s="2"/>
      <c r="J162" s="5" t="s">
        <v>2</v>
      </c>
      <c r="L162" s="5" t="s">
        <v>17</v>
      </c>
    </row>
    <row r="163" spans="1:12" ht="15.75">
      <c r="A163" s="2"/>
      <c r="J163" s="5" t="s">
        <v>18</v>
      </c>
      <c r="L163" s="5" t="s">
        <v>18</v>
      </c>
    </row>
    <row r="164" spans="1:12" ht="15.75">
      <c r="A164" s="39"/>
      <c r="J164" s="6" t="s">
        <v>123</v>
      </c>
      <c r="L164" s="6" t="s">
        <v>92</v>
      </c>
    </row>
    <row r="165" spans="1:12" ht="15.75">
      <c r="A165" s="2"/>
      <c r="J165" s="5" t="s">
        <v>7</v>
      </c>
      <c r="L165" s="5" t="s">
        <v>7</v>
      </c>
    </row>
    <row r="166" ht="15.75">
      <c r="A166" s="3" t="s">
        <v>58</v>
      </c>
    </row>
    <row r="168" spans="1:13" ht="15.75">
      <c r="A168" s="3" t="s">
        <v>24</v>
      </c>
      <c r="B168"/>
      <c r="C168"/>
      <c r="D168"/>
      <c r="E168"/>
      <c r="F168"/>
      <c r="G168"/>
      <c r="H168"/>
      <c r="I168"/>
      <c r="J168" s="3">
        <f>J59</f>
        <v>65673</v>
      </c>
      <c r="L168" s="3">
        <f>L59</f>
        <v>40375</v>
      </c>
      <c r="M168"/>
    </row>
    <row r="169" spans="1:13" ht="15.75">
      <c r="A169" s="3" t="s">
        <v>60</v>
      </c>
      <c r="B169"/>
      <c r="C169"/>
      <c r="D169"/>
      <c r="E169"/>
      <c r="F169"/>
      <c r="G169"/>
      <c r="H169"/>
      <c r="I169"/>
      <c r="J169" s="21">
        <v>-1208</v>
      </c>
      <c r="L169" s="21">
        <v>-1185</v>
      </c>
      <c r="M169"/>
    </row>
    <row r="170" spans="2:13" ht="15.75">
      <c r="B170"/>
      <c r="C170"/>
      <c r="D170"/>
      <c r="E170"/>
      <c r="F170"/>
      <c r="G170"/>
      <c r="H170"/>
      <c r="I170"/>
      <c r="J170" s="3">
        <f>SUM(J168:J169)</f>
        <v>64465</v>
      </c>
      <c r="L170" s="3">
        <f>SUM(L168:L169)</f>
        <v>39190</v>
      </c>
      <c r="M170"/>
    </row>
    <row r="171" spans="1:13" ht="15.75">
      <c r="A171" s="3" t="s">
        <v>25</v>
      </c>
      <c r="B171"/>
      <c r="C171"/>
      <c r="D171"/>
      <c r="E171"/>
      <c r="F171"/>
      <c r="G171"/>
      <c r="H171"/>
      <c r="I171"/>
      <c r="J171" s="3">
        <f>J60</f>
        <v>15461</v>
      </c>
      <c r="L171" s="3">
        <f>L60</f>
        <v>13898</v>
      </c>
      <c r="M171"/>
    </row>
    <row r="172" spans="2:13" ht="16.5" thickBot="1">
      <c r="B172"/>
      <c r="C172"/>
      <c r="D172"/>
      <c r="E172"/>
      <c r="F172"/>
      <c r="G172"/>
      <c r="H172"/>
      <c r="I172"/>
      <c r="J172" s="35">
        <f>SUM(J170:J171)</f>
        <v>79926</v>
      </c>
      <c r="L172" s="35">
        <f>SUM(L170:L171)</f>
        <v>53088</v>
      </c>
      <c r="M172"/>
    </row>
    <row r="173" spans="2:13" ht="16.5" thickTop="1">
      <c r="B173"/>
      <c r="C173"/>
      <c r="D173"/>
      <c r="E173"/>
      <c r="F173"/>
      <c r="G173"/>
      <c r="H173"/>
      <c r="I173"/>
      <c r="J173"/>
      <c r="K173"/>
      <c r="L173" s="5" t="s">
        <v>71</v>
      </c>
      <c r="M173"/>
    </row>
    <row r="174" spans="1:13" ht="15.75">
      <c r="A174"/>
      <c r="B174"/>
      <c r="C174"/>
      <c r="D174"/>
      <c r="E174"/>
      <c r="F174"/>
      <c r="G174"/>
      <c r="H174"/>
      <c r="I174"/>
      <c r="J174"/>
      <c r="K174"/>
      <c r="L174"/>
      <c r="M174"/>
    </row>
    <row r="175" spans="1:13" ht="15.75">
      <c r="A175"/>
      <c r="B175"/>
      <c r="C175"/>
      <c r="D175"/>
      <c r="E175"/>
      <c r="F175"/>
      <c r="G175"/>
      <c r="H175"/>
      <c r="I175"/>
      <c r="J175"/>
      <c r="K175"/>
      <c r="L175"/>
      <c r="M175"/>
    </row>
    <row r="176" spans="1:13" ht="15.75">
      <c r="A176"/>
      <c r="B176"/>
      <c r="C176"/>
      <c r="D176"/>
      <c r="E176"/>
      <c r="F176"/>
      <c r="G176"/>
      <c r="H176"/>
      <c r="I176"/>
      <c r="J176"/>
      <c r="K176"/>
      <c r="L176"/>
      <c r="M176"/>
    </row>
    <row r="177" spans="1:13" ht="15.75">
      <c r="A177"/>
      <c r="B177"/>
      <c r="C177"/>
      <c r="D177"/>
      <c r="E177"/>
      <c r="F177"/>
      <c r="G177"/>
      <c r="H177"/>
      <c r="I177"/>
      <c r="J177"/>
      <c r="K177"/>
      <c r="L177"/>
      <c r="M177"/>
    </row>
    <row r="178" spans="1:13" ht="15.75">
      <c r="A178"/>
      <c r="B178"/>
      <c r="C178"/>
      <c r="D178"/>
      <c r="E178"/>
      <c r="F178"/>
      <c r="G178"/>
      <c r="H178"/>
      <c r="I178"/>
      <c r="J178"/>
      <c r="K178"/>
      <c r="L178"/>
      <c r="M178"/>
    </row>
    <row r="179" spans="1:13" ht="15.75">
      <c r="A179"/>
      <c r="B179"/>
      <c r="C179"/>
      <c r="D179"/>
      <c r="E179"/>
      <c r="F179"/>
      <c r="G179"/>
      <c r="H179"/>
      <c r="I179"/>
      <c r="J179"/>
      <c r="K179"/>
      <c r="L179"/>
      <c r="M179"/>
    </row>
    <row r="180" spans="1:14" ht="15.75">
      <c r="A180"/>
      <c r="B180"/>
      <c r="C180"/>
      <c r="D180"/>
      <c r="E180"/>
      <c r="F180"/>
      <c r="G180"/>
      <c r="H180"/>
      <c r="I180"/>
      <c r="J180"/>
      <c r="K180"/>
      <c r="L180"/>
      <c r="M180"/>
      <c r="N180"/>
    </row>
    <row r="181" spans="1:14" ht="15.75">
      <c r="A181"/>
      <c r="B181"/>
      <c r="C181"/>
      <c r="D181"/>
      <c r="E181"/>
      <c r="F181"/>
      <c r="G181"/>
      <c r="H181"/>
      <c r="I181"/>
      <c r="J181"/>
      <c r="K181"/>
      <c r="L181"/>
      <c r="M181"/>
      <c r="N181"/>
    </row>
  </sheetData>
  <mergeCells count="9">
    <mergeCell ref="F5:L5"/>
    <mergeCell ref="F6:H6"/>
    <mergeCell ref="J6:L6"/>
    <mergeCell ref="F7:H7"/>
    <mergeCell ref="J7:L7"/>
    <mergeCell ref="J94:L94"/>
    <mergeCell ref="J95:L95"/>
    <mergeCell ref="J140:L140"/>
    <mergeCell ref="J141:L141"/>
  </mergeCells>
  <printOptions/>
  <pageMargins left="0.75" right="0.75" top="0.69" bottom="0.69" header="0.5" footer="0.5"/>
  <pageSetup horizontalDpi="600" verticalDpi="600" orientation="portrait" paperSize="9" r:id="rId2"/>
  <headerFooter alignWithMargins="0">
    <oddFooter>&amp;C&amp;P</oddFooter>
  </headerFooter>
  <rowBreaks count="3" manualBreakCount="3">
    <brk id="40" max="255" man="1"/>
    <brk id="89" max="11" man="1"/>
    <brk id="135" max="255" man="1"/>
  </rowBreaks>
  <drawing r:id="rId1"/>
</worksheet>
</file>

<file path=xl/worksheets/sheet2.xml><?xml version="1.0" encoding="utf-8"?>
<worksheet xmlns="http://schemas.openxmlformats.org/spreadsheetml/2006/main" xmlns:r="http://schemas.openxmlformats.org/officeDocument/2006/relationships">
  <dimension ref="A1:U36"/>
  <sheetViews>
    <sheetView tabSelected="1" workbookViewId="0" topLeftCell="A16">
      <selection activeCell="D24" sqref="D24"/>
    </sheetView>
  </sheetViews>
  <sheetFormatPr defaultColWidth="9.140625" defaultRowHeight="12.75"/>
  <cols>
    <col min="1" max="3" width="3.7109375" style="3" customWidth="1"/>
    <col min="4" max="4" width="15.57421875" style="3" customWidth="1"/>
    <col min="5" max="5" width="10.00390625" style="3" customWidth="1"/>
    <col min="6" max="6" width="10.7109375" style="3" customWidth="1"/>
    <col min="7" max="7" width="1.421875" style="3" customWidth="1"/>
    <col min="8" max="8" width="10.7109375" style="3" customWidth="1"/>
    <col min="9" max="9" width="1.421875" style="3" customWidth="1"/>
    <col min="10" max="10" width="10.7109375" style="3" customWidth="1"/>
    <col min="11" max="11" width="1.421875" style="3" customWidth="1"/>
    <col min="12" max="12" width="10.7109375" style="3" customWidth="1"/>
    <col min="13" max="13" width="1.421875" style="3" customWidth="1"/>
    <col min="14" max="14" width="10.7109375" style="3" customWidth="1"/>
    <col min="15" max="15" width="1.421875" style="3" customWidth="1"/>
    <col min="16" max="16" width="11.7109375" style="3" customWidth="1"/>
    <col min="17" max="17" width="1.421875" style="3" customWidth="1"/>
    <col min="18" max="18" width="11.7109375" style="3" customWidth="1"/>
    <col min="19" max="19" width="1.421875" style="3" customWidth="1"/>
    <col min="20" max="20" width="10.7109375" style="3" customWidth="1"/>
    <col min="21" max="21" width="5.00390625" style="3" customWidth="1"/>
    <col min="22" max="22" width="11.00390625" style="3" customWidth="1"/>
    <col min="23" max="16384" width="9.140625" style="3" customWidth="1"/>
  </cols>
  <sheetData>
    <row r="1" spans="1:20" ht="15.75">
      <c r="A1" s="2" t="s">
        <v>0</v>
      </c>
      <c r="B1" s="2"/>
      <c r="C1" s="2"/>
      <c r="D1" s="2"/>
      <c r="E1" s="2"/>
      <c r="F1" s="2"/>
      <c r="G1" s="2"/>
      <c r="H1" s="2"/>
      <c r="I1" s="2"/>
      <c r="J1" s="2"/>
      <c r="K1" s="2"/>
      <c r="L1" s="2"/>
      <c r="M1" s="2"/>
      <c r="N1" s="2"/>
      <c r="O1" s="2"/>
      <c r="P1" s="2"/>
      <c r="Q1" s="2"/>
      <c r="R1" s="2"/>
      <c r="S1" s="2"/>
      <c r="T1" s="2"/>
    </row>
    <row r="2" spans="1:20" ht="15.75">
      <c r="A2" s="2" t="str">
        <f>acc!A2</f>
        <v>Interim Report for the three months ended 31 March 2008</v>
      </c>
      <c r="B2" s="2"/>
      <c r="C2" s="2"/>
      <c r="D2" s="2"/>
      <c r="E2" s="2"/>
      <c r="F2" s="2"/>
      <c r="G2" s="2"/>
      <c r="H2" s="2"/>
      <c r="I2" s="2"/>
      <c r="J2" s="2"/>
      <c r="K2" s="2"/>
      <c r="L2" s="2"/>
      <c r="M2" s="2"/>
      <c r="N2" s="2"/>
      <c r="O2" s="2"/>
      <c r="P2" s="2"/>
      <c r="Q2" s="2"/>
      <c r="R2" s="2"/>
      <c r="S2" s="2"/>
      <c r="T2" s="2"/>
    </row>
    <row r="3" spans="1:20" ht="15.75">
      <c r="A3" s="2"/>
      <c r="B3" s="2"/>
      <c r="C3" s="2"/>
      <c r="D3" s="2"/>
      <c r="E3" s="2"/>
      <c r="F3" s="2"/>
      <c r="G3" s="2"/>
      <c r="H3" s="2"/>
      <c r="I3" s="2"/>
      <c r="J3" s="2"/>
      <c r="K3" s="2"/>
      <c r="L3" s="2"/>
      <c r="M3" s="2"/>
      <c r="N3" s="2"/>
      <c r="O3" s="2"/>
      <c r="P3" s="2"/>
      <c r="Q3" s="2"/>
      <c r="R3" s="2"/>
      <c r="S3" s="2"/>
      <c r="T3" s="2"/>
    </row>
    <row r="4" spans="1:20" ht="15.75">
      <c r="A4" s="4" t="s">
        <v>35</v>
      </c>
      <c r="B4" s="2"/>
      <c r="C4" s="2"/>
      <c r="D4" s="2"/>
      <c r="E4" s="2"/>
      <c r="F4" s="2"/>
      <c r="G4" s="2"/>
      <c r="H4" s="2"/>
      <c r="I4" s="2"/>
      <c r="J4" s="2"/>
      <c r="K4" s="2"/>
      <c r="L4" s="2"/>
      <c r="M4" s="2"/>
      <c r="N4" s="2"/>
      <c r="O4" s="2"/>
      <c r="P4" s="2"/>
      <c r="Q4" s="2"/>
      <c r="R4" s="2"/>
      <c r="S4" s="2"/>
      <c r="T4" s="2"/>
    </row>
    <row r="5" spans="1:20" ht="15.75">
      <c r="A5" s="4"/>
      <c r="B5" s="2"/>
      <c r="C5" s="2"/>
      <c r="D5" s="2"/>
      <c r="E5" s="2"/>
      <c r="F5" s="53" t="s">
        <v>2</v>
      </c>
      <c r="G5" s="53"/>
      <c r="H5" s="53"/>
      <c r="I5" s="53"/>
      <c r="J5" s="53"/>
      <c r="K5" s="53"/>
      <c r="L5" s="53"/>
      <c r="M5" s="53"/>
      <c r="N5" s="53"/>
      <c r="O5" s="53"/>
      <c r="P5" s="53"/>
      <c r="Q5" s="53"/>
      <c r="R5" s="53"/>
      <c r="S5" s="53"/>
      <c r="T5" s="53"/>
    </row>
    <row r="6" spans="1:20" ht="15.75">
      <c r="A6" s="1"/>
      <c r="B6" s="1"/>
      <c r="C6" s="1"/>
      <c r="D6" s="1"/>
      <c r="E6" s="1"/>
      <c r="F6" s="54" t="s">
        <v>106</v>
      </c>
      <c r="G6" s="54"/>
      <c r="H6" s="54"/>
      <c r="I6" s="54"/>
      <c r="J6" s="54"/>
      <c r="K6" s="54"/>
      <c r="L6" s="54"/>
      <c r="M6" s="54"/>
      <c r="N6" s="54"/>
      <c r="O6" s="9"/>
      <c r="P6" s="9"/>
      <c r="Q6" s="9"/>
      <c r="R6" s="9"/>
      <c r="S6" s="9"/>
      <c r="T6" s="9"/>
    </row>
    <row r="7" spans="1:20" ht="15.75">
      <c r="A7" s="1"/>
      <c r="B7" s="1"/>
      <c r="C7" s="1"/>
      <c r="D7" s="1"/>
      <c r="E7" s="1"/>
      <c r="F7" s="2"/>
      <c r="G7" s="7"/>
      <c r="H7" s="8"/>
      <c r="I7" s="8"/>
      <c r="J7" s="10" t="s">
        <v>64</v>
      </c>
      <c r="K7" s="8"/>
      <c r="L7" s="8"/>
      <c r="M7" s="7"/>
      <c r="N7" s="9"/>
      <c r="O7" s="9"/>
      <c r="P7" s="9"/>
      <c r="Q7" s="9"/>
      <c r="R7" s="9"/>
      <c r="S7" s="9"/>
      <c r="T7" s="9"/>
    </row>
    <row r="8" spans="1:20" ht="15.75">
      <c r="A8" s="1"/>
      <c r="B8" s="1"/>
      <c r="C8" s="1"/>
      <c r="D8" s="1"/>
      <c r="E8" s="1"/>
      <c r="F8" s="10" t="s">
        <v>32</v>
      </c>
      <c r="G8" s="10"/>
      <c r="H8" s="10" t="s">
        <v>32</v>
      </c>
      <c r="I8" s="10"/>
      <c r="J8" s="10" t="s">
        <v>65</v>
      </c>
      <c r="K8" s="10"/>
      <c r="L8" s="10" t="s">
        <v>36</v>
      </c>
      <c r="M8" s="11"/>
      <c r="N8" s="9"/>
      <c r="O8" s="9"/>
      <c r="P8" s="10" t="s">
        <v>86</v>
      </c>
      <c r="Q8" s="9"/>
      <c r="R8" s="10" t="s">
        <v>73</v>
      </c>
      <c r="S8" s="9"/>
      <c r="T8" s="48" t="s">
        <v>33</v>
      </c>
    </row>
    <row r="9" spans="1:20" ht="15.75">
      <c r="A9" s="1"/>
      <c r="B9" s="1"/>
      <c r="C9" s="1"/>
      <c r="D9" s="1"/>
      <c r="E9" s="1"/>
      <c r="F9" s="8" t="s">
        <v>119</v>
      </c>
      <c r="G9" s="8"/>
      <c r="H9" s="8" t="s">
        <v>37</v>
      </c>
      <c r="I9" s="8"/>
      <c r="J9" s="8" t="s">
        <v>66</v>
      </c>
      <c r="K9" s="8"/>
      <c r="L9" s="12" t="s">
        <v>38</v>
      </c>
      <c r="M9" s="13"/>
      <c r="N9" s="12" t="s">
        <v>33</v>
      </c>
      <c r="O9" s="12"/>
      <c r="P9" s="12" t="s">
        <v>87</v>
      </c>
      <c r="Q9" s="12"/>
      <c r="R9" s="8" t="s">
        <v>74</v>
      </c>
      <c r="S9" s="12"/>
      <c r="T9" s="12" t="s">
        <v>85</v>
      </c>
    </row>
    <row r="10" spans="1:20" ht="15.75">
      <c r="A10" s="1"/>
      <c r="B10" s="1"/>
      <c r="C10" s="1"/>
      <c r="D10" s="1"/>
      <c r="E10" s="1"/>
      <c r="F10" s="10" t="s">
        <v>7</v>
      </c>
      <c r="G10" s="7"/>
      <c r="H10" s="10" t="s">
        <v>7</v>
      </c>
      <c r="I10" s="10"/>
      <c r="J10" s="10" t="s">
        <v>7</v>
      </c>
      <c r="K10" s="7"/>
      <c r="L10" s="10" t="s">
        <v>7</v>
      </c>
      <c r="M10" s="10"/>
      <c r="N10" s="10" t="s">
        <v>7</v>
      </c>
      <c r="O10" s="10"/>
      <c r="P10" s="10" t="s">
        <v>7</v>
      </c>
      <c r="Q10" s="10"/>
      <c r="R10" s="10" t="s">
        <v>7</v>
      </c>
      <c r="S10" s="10"/>
      <c r="T10" s="10" t="s">
        <v>7</v>
      </c>
    </row>
    <row r="11" spans="1:20" ht="15.75">
      <c r="A11" s="1"/>
      <c r="B11" s="1"/>
      <c r="C11" s="1"/>
      <c r="D11" s="1"/>
      <c r="E11" s="1"/>
      <c r="F11" s="1"/>
      <c r="G11" s="1"/>
      <c r="H11" s="1"/>
      <c r="I11" s="1"/>
      <c r="J11" s="1"/>
      <c r="K11" s="1"/>
      <c r="L11" s="1"/>
      <c r="M11" s="1"/>
      <c r="N11" s="14"/>
      <c r="O11" s="14"/>
      <c r="P11" s="14"/>
      <c r="Q11" s="14"/>
      <c r="R11" s="1"/>
      <c r="S11" s="14"/>
      <c r="T11" s="14"/>
    </row>
    <row r="12" spans="1:20" ht="15.75">
      <c r="A12" s="1" t="s">
        <v>93</v>
      </c>
      <c r="B12" s="38"/>
      <c r="C12" s="1"/>
      <c r="D12" s="1"/>
      <c r="E12" s="1"/>
      <c r="F12" s="1">
        <v>76793</v>
      </c>
      <c r="G12" s="1"/>
      <c r="H12" s="1">
        <f>acc!L72</f>
        <v>18932</v>
      </c>
      <c r="I12" s="1"/>
      <c r="J12" s="1">
        <v>331</v>
      </c>
      <c r="K12" s="1"/>
      <c r="L12" s="1">
        <f>acc!L74</f>
        <v>-7130</v>
      </c>
      <c r="M12" s="1"/>
      <c r="N12" s="14">
        <f>SUM(F12:M12)</f>
        <v>88926</v>
      </c>
      <c r="O12" s="14"/>
      <c r="P12" s="14">
        <v>3545</v>
      </c>
      <c r="Q12" s="14"/>
      <c r="R12" s="1">
        <f>acc!L77</f>
        <v>2123</v>
      </c>
      <c r="S12" s="14"/>
      <c r="T12" s="14">
        <f>SUM(N12:S12)</f>
        <v>94594</v>
      </c>
    </row>
    <row r="13" spans="1:20" ht="15.75">
      <c r="A13" s="1"/>
      <c r="B13" s="1"/>
      <c r="C13" s="1"/>
      <c r="D13" s="1"/>
      <c r="E13" s="1"/>
      <c r="F13" s="1"/>
      <c r="G13" s="1"/>
      <c r="H13" s="1"/>
      <c r="I13" s="1"/>
      <c r="J13" s="1"/>
      <c r="K13" s="1"/>
      <c r="L13" s="1"/>
      <c r="M13" s="1"/>
      <c r="N13" s="14"/>
      <c r="O13" s="14"/>
      <c r="P13" s="14"/>
      <c r="Q13" s="14"/>
      <c r="R13" s="1"/>
      <c r="S13" s="14"/>
      <c r="T13" s="14"/>
    </row>
    <row r="14" spans="1:20" ht="15.75">
      <c r="A14" s="1" t="s">
        <v>34</v>
      </c>
      <c r="B14" s="1"/>
      <c r="C14" s="1"/>
      <c r="D14" s="1"/>
      <c r="E14" s="1"/>
      <c r="F14" s="1">
        <v>10139</v>
      </c>
      <c r="G14" s="1"/>
      <c r="H14" s="1">
        <v>8657</v>
      </c>
      <c r="I14" s="1"/>
      <c r="J14" s="40">
        <v>0</v>
      </c>
      <c r="K14" s="1"/>
      <c r="L14" s="40">
        <v>0</v>
      </c>
      <c r="M14" s="1"/>
      <c r="N14" s="14">
        <f>SUM(F14:L14)</f>
        <v>18796</v>
      </c>
      <c r="O14" s="14"/>
      <c r="P14" s="40">
        <v>0</v>
      </c>
      <c r="Q14" s="14"/>
      <c r="R14" s="14">
        <v>-2078</v>
      </c>
      <c r="S14" s="14"/>
      <c r="T14" s="14">
        <f>SUM(N14:S14)</f>
        <v>16718</v>
      </c>
    </row>
    <row r="15" spans="1:20" ht="15.75">
      <c r="A15" s="1" t="s">
        <v>39</v>
      </c>
      <c r="B15" s="1"/>
      <c r="C15" s="1"/>
      <c r="D15" s="1"/>
      <c r="E15" s="1"/>
      <c r="F15" s="1"/>
      <c r="G15" s="1"/>
      <c r="H15" s="1"/>
      <c r="I15" s="1"/>
      <c r="J15" s="1"/>
      <c r="K15" s="1"/>
      <c r="L15" s="1"/>
      <c r="M15" s="1"/>
      <c r="N15" s="14"/>
      <c r="O15" s="14"/>
      <c r="P15" s="14"/>
      <c r="Q15" s="14"/>
      <c r="R15" s="1"/>
      <c r="S15" s="14"/>
      <c r="T15" s="14"/>
    </row>
    <row r="16" spans="1:20" ht="15.75">
      <c r="A16" s="1"/>
      <c r="B16" s="1" t="s">
        <v>40</v>
      </c>
      <c r="C16" s="1"/>
      <c r="D16" s="1"/>
      <c r="E16" s="1"/>
      <c r="F16" s="40">
        <v>0</v>
      </c>
      <c r="G16" s="1"/>
      <c r="H16" s="40">
        <v>0</v>
      </c>
      <c r="I16" s="40"/>
      <c r="J16" s="14">
        <v>4</v>
      </c>
      <c r="K16" s="1"/>
      <c r="L16" s="40">
        <v>0</v>
      </c>
      <c r="M16" s="1"/>
      <c r="N16" s="14">
        <f>SUM(F16:L16)</f>
        <v>4</v>
      </c>
      <c r="O16" s="40"/>
      <c r="P16" s="40">
        <v>0</v>
      </c>
      <c r="Q16" s="40"/>
      <c r="R16" s="40">
        <v>0</v>
      </c>
      <c r="S16" s="40"/>
      <c r="T16" s="14">
        <f>SUM(N16:S16)</f>
        <v>4</v>
      </c>
    </row>
    <row r="17" spans="1:21" ht="15.75">
      <c r="A17" s="3" t="s">
        <v>82</v>
      </c>
      <c r="B17" s="1"/>
      <c r="C17" s="1"/>
      <c r="D17" s="1"/>
      <c r="E17" s="1"/>
      <c r="F17" s="40">
        <v>0</v>
      </c>
      <c r="G17" s="1"/>
      <c r="H17" s="40">
        <v>0</v>
      </c>
      <c r="I17" s="40"/>
      <c r="J17" s="40">
        <v>0</v>
      </c>
      <c r="K17" s="14"/>
      <c r="L17" s="14">
        <f>acc!J32</f>
        <v>8300.81</v>
      </c>
      <c r="M17" s="14"/>
      <c r="N17" s="14">
        <f>SUM(F17:L17)</f>
        <v>8300.81</v>
      </c>
      <c r="O17" s="14"/>
      <c r="P17" s="14">
        <f>acc!J33</f>
        <v>749.1899999999999</v>
      </c>
      <c r="Q17" s="14"/>
      <c r="R17" s="40">
        <v>0</v>
      </c>
      <c r="S17" s="14"/>
      <c r="T17" s="14">
        <f>SUM(N17:S17)</f>
        <v>9050</v>
      </c>
      <c r="U17" s="15"/>
    </row>
    <row r="18" spans="1:21" ht="15.75">
      <c r="A18" s="3" t="s">
        <v>78</v>
      </c>
      <c r="B18" s="1"/>
      <c r="C18" s="1"/>
      <c r="D18" s="1"/>
      <c r="E18" s="1"/>
      <c r="F18" s="40"/>
      <c r="G18" s="1"/>
      <c r="H18" s="40"/>
      <c r="I18" s="40"/>
      <c r="J18" s="40"/>
      <c r="K18" s="14"/>
      <c r="L18" s="14"/>
      <c r="M18" s="14"/>
      <c r="N18" s="14"/>
      <c r="O18" s="14"/>
      <c r="P18" s="14"/>
      <c r="Q18" s="14"/>
      <c r="R18" s="40"/>
      <c r="S18" s="14"/>
      <c r="T18" s="14"/>
      <c r="U18" s="15"/>
    </row>
    <row r="19" spans="2:21" ht="15.75">
      <c r="B19" s="3" t="s">
        <v>115</v>
      </c>
      <c r="C19" s="1"/>
      <c r="D19" s="1"/>
      <c r="E19" s="1"/>
      <c r="F19" s="40">
        <v>0</v>
      </c>
      <c r="G19" s="1"/>
      <c r="H19" s="40">
        <v>0</v>
      </c>
      <c r="I19" s="40"/>
      <c r="J19" s="40">
        <v>0</v>
      </c>
      <c r="K19" s="14"/>
      <c r="L19" s="14">
        <v>-3043</v>
      </c>
      <c r="M19" s="14"/>
      <c r="N19" s="14">
        <f>SUM(F19:L19)</f>
        <v>-3043</v>
      </c>
      <c r="O19" s="14"/>
      <c r="P19" s="14">
        <v>-285</v>
      </c>
      <c r="Q19" s="14"/>
      <c r="R19" s="40">
        <v>0</v>
      </c>
      <c r="S19" s="14"/>
      <c r="T19" s="14">
        <f>SUM(N19:S19)</f>
        <v>-3328</v>
      </c>
      <c r="U19" s="15"/>
    </row>
    <row r="20" spans="1:21" ht="15.75">
      <c r="A20" s="3" t="s">
        <v>120</v>
      </c>
      <c r="C20" s="1"/>
      <c r="D20" s="1"/>
      <c r="E20" s="1"/>
      <c r="F20" s="40">
        <v>0</v>
      </c>
      <c r="G20" s="1"/>
      <c r="H20" s="40">
        <v>0</v>
      </c>
      <c r="I20" s="40"/>
      <c r="J20" s="40">
        <v>0</v>
      </c>
      <c r="K20" s="14"/>
      <c r="L20" s="14">
        <v>45</v>
      </c>
      <c r="M20" s="14"/>
      <c r="N20" s="14">
        <f>SUM(F20:L20)</f>
        <v>45</v>
      </c>
      <c r="O20" s="14"/>
      <c r="P20" s="40">
        <v>0</v>
      </c>
      <c r="Q20" s="14"/>
      <c r="R20" s="14">
        <v>-45</v>
      </c>
      <c r="S20" s="14"/>
      <c r="T20" s="40">
        <f>SUM(N20:S20)</f>
        <v>0</v>
      </c>
      <c r="U20" s="15"/>
    </row>
    <row r="21" spans="1:21" ht="15.75">
      <c r="A21" s="1"/>
      <c r="B21" s="1"/>
      <c r="C21" s="1"/>
      <c r="D21" s="1"/>
      <c r="E21" s="1"/>
      <c r="F21" s="1"/>
      <c r="G21" s="1"/>
      <c r="H21" s="1"/>
      <c r="I21" s="1"/>
      <c r="J21" s="1"/>
      <c r="K21" s="14"/>
      <c r="L21" s="14"/>
      <c r="M21" s="14"/>
      <c r="N21" s="14"/>
      <c r="O21" s="14"/>
      <c r="P21" s="14"/>
      <c r="Q21" s="14"/>
      <c r="R21" s="1"/>
      <c r="S21" s="14"/>
      <c r="T21" s="14"/>
      <c r="U21" s="15"/>
    </row>
    <row r="22" spans="1:21" ht="16.5" thickBot="1">
      <c r="A22" s="1" t="s">
        <v>127</v>
      </c>
      <c r="B22" s="1"/>
      <c r="C22" s="1"/>
      <c r="D22" s="1"/>
      <c r="E22" s="1"/>
      <c r="F22" s="16">
        <f>SUM(F12:F20)</f>
        <v>86932</v>
      </c>
      <c r="G22" s="16"/>
      <c r="H22" s="16">
        <f>SUM(H12:H20)</f>
        <v>27589</v>
      </c>
      <c r="I22" s="16"/>
      <c r="J22" s="16">
        <f>SUM(J12:J20)</f>
        <v>335</v>
      </c>
      <c r="K22" s="16"/>
      <c r="L22" s="16">
        <f>SUM(L12:L20)</f>
        <v>-1827.1900000000005</v>
      </c>
      <c r="M22" s="16"/>
      <c r="N22" s="16">
        <f>SUM(N12:N20)</f>
        <v>113028.81</v>
      </c>
      <c r="O22" s="16"/>
      <c r="P22" s="16">
        <f>SUM(P12:P20)</f>
        <v>4009.1899999999996</v>
      </c>
      <c r="Q22" s="16"/>
      <c r="R22" s="52">
        <f>SUM(R12:R20)</f>
        <v>0</v>
      </c>
      <c r="S22" s="16"/>
      <c r="T22" s="16">
        <f>SUM(N22:S22)</f>
        <v>117038</v>
      </c>
      <c r="U22" s="15"/>
    </row>
    <row r="23" spans="1:21" ht="16.5" thickTop="1">
      <c r="A23" s="1"/>
      <c r="B23" s="1"/>
      <c r="C23" s="1"/>
      <c r="D23" s="1"/>
      <c r="E23" s="1"/>
      <c r="F23" s="1"/>
      <c r="G23" s="1"/>
      <c r="H23" s="1"/>
      <c r="I23" s="1"/>
      <c r="J23" s="1"/>
      <c r="K23" s="14"/>
      <c r="L23" s="14"/>
      <c r="M23" s="14"/>
      <c r="N23" s="14"/>
      <c r="O23" s="14"/>
      <c r="P23" s="14"/>
      <c r="Q23" s="14"/>
      <c r="R23" s="1"/>
      <c r="S23" s="14"/>
      <c r="T23" s="14"/>
      <c r="U23" s="15"/>
    </row>
    <row r="24" spans="1:20" ht="15.75">
      <c r="A24" s="1" t="s">
        <v>79</v>
      </c>
      <c r="B24" s="38"/>
      <c r="C24" s="1"/>
      <c r="D24" s="1"/>
      <c r="E24" s="1"/>
      <c r="F24" s="1">
        <v>76793</v>
      </c>
      <c r="G24" s="1"/>
      <c r="H24" s="1">
        <v>18932</v>
      </c>
      <c r="I24" s="1"/>
      <c r="J24" s="1">
        <v>335</v>
      </c>
      <c r="K24" s="1"/>
      <c r="L24" s="1">
        <v>-10931</v>
      </c>
      <c r="M24" s="1"/>
      <c r="N24" s="14">
        <f>SUM(F24:M24)</f>
        <v>85129</v>
      </c>
      <c r="O24" s="14"/>
      <c r="P24" s="14">
        <v>3172</v>
      </c>
      <c r="Q24" s="14"/>
      <c r="R24" s="14">
        <v>2170</v>
      </c>
      <c r="S24" s="14"/>
      <c r="T24" s="14">
        <f>SUM(N24:S24)</f>
        <v>90471</v>
      </c>
    </row>
    <row r="25" spans="1:20" ht="15.75">
      <c r="A25" s="1"/>
      <c r="B25" s="1"/>
      <c r="C25" s="1"/>
      <c r="D25" s="1"/>
      <c r="E25" s="1"/>
      <c r="F25" s="1"/>
      <c r="G25" s="1"/>
      <c r="H25" s="1"/>
      <c r="I25" s="1"/>
      <c r="J25" s="1"/>
      <c r="K25" s="1"/>
      <c r="L25" s="1"/>
      <c r="M25" s="1"/>
      <c r="N25" s="14"/>
      <c r="O25" s="14"/>
      <c r="P25" s="14"/>
      <c r="Q25" s="14"/>
      <c r="R25" s="1"/>
      <c r="S25" s="14"/>
      <c r="T25" s="14"/>
    </row>
    <row r="26" spans="1:20" ht="15.75" hidden="1">
      <c r="A26" s="1" t="s">
        <v>34</v>
      </c>
      <c r="B26" s="1"/>
      <c r="C26" s="1"/>
      <c r="D26" s="1"/>
      <c r="E26" s="1"/>
      <c r="F26" s="14"/>
      <c r="G26" s="1"/>
      <c r="H26" s="14"/>
      <c r="I26" s="1"/>
      <c r="J26" s="40"/>
      <c r="K26" s="1"/>
      <c r="L26" s="40"/>
      <c r="M26" s="1"/>
      <c r="N26" s="14">
        <f>SUM(F26:L26)</f>
        <v>0</v>
      </c>
      <c r="O26" s="14"/>
      <c r="P26" s="40"/>
      <c r="Q26" s="14"/>
      <c r="R26" s="40"/>
      <c r="S26" s="14"/>
      <c r="T26" s="14">
        <f>SUM(N26:S26)</f>
        <v>0</v>
      </c>
    </row>
    <row r="27" spans="1:20" ht="15.75" hidden="1">
      <c r="A27" s="1" t="s">
        <v>89</v>
      </c>
      <c r="B27" s="1"/>
      <c r="C27" s="1"/>
      <c r="D27" s="1"/>
      <c r="E27" s="1"/>
      <c r="F27" s="40"/>
      <c r="G27" s="1"/>
      <c r="H27" s="40"/>
      <c r="I27" s="40"/>
      <c r="J27" s="40"/>
      <c r="K27" s="1"/>
      <c r="L27" s="40"/>
      <c r="M27" s="1"/>
      <c r="N27" s="40">
        <f>SUM(F27:L27)</f>
        <v>0</v>
      </c>
      <c r="O27" s="14"/>
      <c r="P27" s="40"/>
      <c r="Q27" s="14"/>
      <c r="R27" s="14"/>
      <c r="S27" s="14"/>
      <c r="T27" s="14">
        <f>SUM(N27:S27)</f>
        <v>0</v>
      </c>
    </row>
    <row r="28" spans="1:20" ht="15.75">
      <c r="A28" s="1" t="s">
        <v>75</v>
      </c>
      <c r="B28" s="1"/>
      <c r="C28" s="1"/>
      <c r="D28" s="1"/>
      <c r="E28" s="1"/>
      <c r="F28" s="40">
        <v>0</v>
      </c>
      <c r="G28" s="1"/>
      <c r="H28" s="40">
        <v>0</v>
      </c>
      <c r="I28" s="40"/>
      <c r="J28" s="40">
        <v>0</v>
      </c>
      <c r="K28" s="1"/>
      <c r="L28" s="40">
        <v>0</v>
      </c>
      <c r="M28" s="1"/>
      <c r="N28" s="40">
        <f>SUM(F28:L28)</f>
        <v>0</v>
      </c>
      <c r="O28" s="14"/>
      <c r="P28" s="40">
        <v>0</v>
      </c>
      <c r="Q28" s="14"/>
      <c r="R28" s="14">
        <v>-50</v>
      </c>
      <c r="S28" s="14"/>
      <c r="T28" s="14">
        <f>SUM(N28:S28)</f>
        <v>-50</v>
      </c>
    </row>
    <row r="29" spans="1:20" ht="15.75">
      <c r="A29" s="1" t="s">
        <v>39</v>
      </c>
      <c r="B29" s="1"/>
      <c r="C29" s="1"/>
      <c r="D29" s="1"/>
      <c r="E29" s="1"/>
      <c r="F29" s="1"/>
      <c r="G29" s="1"/>
      <c r="H29" s="1"/>
      <c r="I29" s="1"/>
      <c r="J29" s="1"/>
      <c r="K29" s="1"/>
      <c r="L29" s="1"/>
      <c r="M29" s="1"/>
      <c r="N29" s="14"/>
      <c r="O29" s="14"/>
      <c r="P29" s="14"/>
      <c r="Q29" s="14"/>
      <c r="R29" s="1"/>
      <c r="S29" s="14"/>
      <c r="T29" s="14"/>
    </row>
    <row r="30" spans="1:20" ht="15.75">
      <c r="A30" s="1"/>
      <c r="B30" s="1" t="s">
        <v>40</v>
      </c>
      <c r="C30" s="1"/>
      <c r="D30" s="1"/>
      <c r="E30" s="1"/>
      <c r="F30" s="40">
        <v>0</v>
      </c>
      <c r="G30" s="1"/>
      <c r="H30" s="40">
        <v>0</v>
      </c>
      <c r="I30" s="40"/>
      <c r="J30" s="14">
        <v>1</v>
      </c>
      <c r="K30" s="1"/>
      <c r="L30" s="40">
        <v>0</v>
      </c>
      <c r="M30" s="1"/>
      <c r="N30" s="14">
        <f>SUM(F30:L30)</f>
        <v>1</v>
      </c>
      <c r="O30" s="14"/>
      <c r="P30" s="40">
        <v>0</v>
      </c>
      <c r="Q30" s="14"/>
      <c r="R30" s="40">
        <v>0</v>
      </c>
      <c r="S30" s="14"/>
      <c r="T30" s="14">
        <f>SUM(N30:S30)</f>
        <v>1</v>
      </c>
    </row>
    <row r="31" spans="1:20" ht="15.75">
      <c r="A31" s="3" t="s">
        <v>82</v>
      </c>
      <c r="B31" s="1"/>
      <c r="C31" s="1"/>
      <c r="D31" s="1"/>
      <c r="E31" s="1"/>
      <c r="F31" s="40">
        <v>0</v>
      </c>
      <c r="G31" s="1"/>
      <c r="H31" s="40">
        <v>0</v>
      </c>
      <c r="I31" s="40"/>
      <c r="J31" s="40">
        <v>0</v>
      </c>
      <c r="K31" s="14"/>
      <c r="L31" s="14">
        <f>acc!L32</f>
        <v>3977</v>
      </c>
      <c r="M31" s="14"/>
      <c r="N31" s="14">
        <f>SUM(F31:L31)</f>
        <v>3977</v>
      </c>
      <c r="O31" s="14"/>
      <c r="P31" s="14">
        <f>acc!L33</f>
        <v>470</v>
      </c>
      <c r="Q31" s="14"/>
      <c r="R31" s="40">
        <v>0</v>
      </c>
      <c r="S31" s="14"/>
      <c r="T31" s="14">
        <f>SUM(N31:S31)</f>
        <v>4447</v>
      </c>
    </row>
    <row r="32" spans="1:20" ht="15.75">
      <c r="A32" s="3" t="s">
        <v>78</v>
      </c>
      <c r="B32" s="1"/>
      <c r="C32" s="1"/>
      <c r="D32" s="1"/>
      <c r="E32" s="1"/>
      <c r="F32" s="40"/>
      <c r="G32" s="1"/>
      <c r="H32" s="40"/>
      <c r="I32" s="40"/>
      <c r="J32" s="40"/>
      <c r="K32" s="14"/>
      <c r="L32" s="14"/>
      <c r="M32" s="14"/>
      <c r="N32" s="14"/>
      <c r="O32" s="14"/>
      <c r="P32" s="14"/>
      <c r="Q32" s="14"/>
      <c r="R32" s="40"/>
      <c r="S32" s="14"/>
      <c r="T32" s="14"/>
    </row>
    <row r="33" spans="2:20" ht="15.75">
      <c r="B33" s="3" t="s">
        <v>91</v>
      </c>
      <c r="C33" s="1"/>
      <c r="D33" s="1"/>
      <c r="E33" s="1"/>
      <c r="F33" s="40">
        <v>0</v>
      </c>
      <c r="G33" s="1"/>
      <c r="H33" s="40">
        <v>0</v>
      </c>
      <c r="I33" s="40"/>
      <c r="J33" s="40">
        <v>0</v>
      </c>
      <c r="K33" s="14"/>
      <c r="L33" s="14">
        <v>-2688</v>
      </c>
      <c r="M33" s="14"/>
      <c r="N33" s="14">
        <f>SUM(F33:L33)</f>
        <v>-2688</v>
      </c>
      <c r="O33" s="14"/>
      <c r="P33" s="14">
        <v>-297</v>
      </c>
      <c r="Q33" s="14"/>
      <c r="R33" s="40">
        <v>0</v>
      </c>
      <c r="S33" s="14"/>
      <c r="T33" s="14">
        <f>SUM(N33:S33)</f>
        <v>-2985</v>
      </c>
    </row>
    <row r="34" spans="1:20" ht="15.75">
      <c r="A34" s="1"/>
      <c r="B34" s="1"/>
      <c r="C34" s="1"/>
      <c r="D34" s="1"/>
      <c r="E34" s="1"/>
      <c r="F34" s="1"/>
      <c r="G34" s="1"/>
      <c r="H34" s="1"/>
      <c r="I34" s="1"/>
      <c r="J34" s="1"/>
      <c r="K34" s="14"/>
      <c r="L34" s="14"/>
      <c r="M34" s="14"/>
      <c r="N34" s="14"/>
      <c r="O34" s="14"/>
      <c r="P34" s="14"/>
      <c r="Q34" s="14"/>
      <c r="R34" s="1"/>
      <c r="S34" s="14"/>
      <c r="T34" s="14"/>
    </row>
    <row r="35" spans="1:20" ht="16.5" thickBot="1">
      <c r="A35" s="1" t="s">
        <v>126</v>
      </c>
      <c r="B35" s="1"/>
      <c r="C35" s="1"/>
      <c r="D35" s="1"/>
      <c r="E35" s="1"/>
      <c r="F35" s="16">
        <f>SUM(F24:F31)</f>
        <v>76793</v>
      </c>
      <c r="G35" s="16"/>
      <c r="H35" s="16">
        <f>SUM(H24:H31)</f>
        <v>18932</v>
      </c>
      <c r="I35" s="16"/>
      <c r="J35" s="16">
        <f>SUM(J24:J31)</f>
        <v>336</v>
      </c>
      <c r="K35" s="16"/>
      <c r="L35" s="16">
        <f>SUM(L24:L33)</f>
        <v>-9642</v>
      </c>
      <c r="M35" s="16"/>
      <c r="N35" s="16">
        <f>SUM(N24:N33)</f>
        <v>86419</v>
      </c>
      <c r="O35" s="16"/>
      <c r="P35" s="16">
        <f>SUM(P24:P33)</f>
        <v>3345</v>
      </c>
      <c r="Q35" s="16"/>
      <c r="R35" s="16">
        <f>SUM(R24:R31)</f>
        <v>2120</v>
      </c>
      <c r="S35" s="16"/>
      <c r="T35" s="16">
        <f>SUM(N35:S35)</f>
        <v>91884</v>
      </c>
    </row>
    <row r="36" spans="1:20" ht="16.5" thickTop="1">
      <c r="A36" s="1"/>
      <c r="B36" s="1"/>
      <c r="C36" s="1"/>
      <c r="D36" s="1"/>
      <c r="E36" s="1"/>
      <c r="F36" s="1"/>
      <c r="G36" s="1"/>
      <c r="H36" s="1"/>
      <c r="I36" s="1"/>
      <c r="J36" s="1"/>
      <c r="K36" s="14"/>
      <c r="L36" s="14"/>
      <c r="M36" s="14"/>
      <c r="N36" s="14"/>
      <c r="O36" s="14"/>
      <c r="P36" s="14"/>
      <c r="Q36" s="14"/>
      <c r="R36" s="14"/>
      <c r="S36" s="14"/>
      <c r="T36" s="14"/>
    </row>
  </sheetData>
  <mergeCells count="2">
    <mergeCell ref="F6:N6"/>
    <mergeCell ref="F5:T5"/>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Belinda Lee</cp:lastModifiedBy>
  <cp:lastPrinted>2008-05-22T10:37:52Z</cp:lastPrinted>
  <dcterms:created xsi:type="dcterms:W3CDTF">2002-10-27T07:13:59Z</dcterms:created>
  <dcterms:modified xsi:type="dcterms:W3CDTF">2008-05-22T10:37:56Z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1772034337</vt:i4>
  </property>
  <property fmtid="{D5CDD505-2E9C-101B-9397-08002B2CF9AE}" pid="4" name="_EmailSubje">
    <vt:lpwstr>Announcement</vt:lpwstr>
  </property>
  <property fmtid="{D5CDD505-2E9C-101B-9397-08002B2CF9AE}" pid="5" name="_AuthorEma">
    <vt:lpwstr>belindalee@pdzlines.com.my</vt:lpwstr>
  </property>
  <property fmtid="{D5CDD505-2E9C-101B-9397-08002B2CF9AE}" pid="6" name="_AuthorEmailDisplayNa">
    <vt:lpwstr>Belinda Lee</vt:lpwstr>
  </property>
</Properties>
</file>